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mc:AlternateContent xmlns:mc="http://schemas.openxmlformats.org/markup-compatibility/2006">
    <mc:Choice Requires="x15">
      <x15ac:absPath xmlns:x15ac="http://schemas.microsoft.com/office/spreadsheetml/2010/11/ac" url="https://alimentosparaaprender-my.sharepoint.com/personal/vgalindo_uapa-pae_gov_co/Documents/Escritorio/6_ PAI/2023/PAI 2023/Planes institucionales y estrategicos 2023/"/>
    </mc:Choice>
  </mc:AlternateContent>
  <xr:revisionPtr revIDLastSave="0" documentId="11_ED19F8B9F7B5D1E9361261D24C3EA68C1687FB73" xr6:coauthVersionLast="47" xr6:coauthVersionMax="47" xr10:uidLastSave="{00000000-0000-0000-0000-000000000000}"/>
  <bookViews>
    <workbookView xWindow="-120" yWindow="-120" windowWidth="29040" windowHeight="15720" xr2:uid="{00000000-000D-0000-FFFF-FFFF00000000}"/>
  </bookViews>
  <sheets>
    <sheet name="PAI" sheetId="9" r:id="rId1"/>
    <sheet name="Historial de cambios" sheetId="8" r:id="rId2"/>
    <sheet name="Hoja1 (2)" sheetId="7" state="hidden" r:id="rId3"/>
    <sheet name="Hoja1" sheetId="4" state="hidden" r:id="rId4"/>
    <sheet name="Hoja4" sheetId="10" state="hidden" r:id="rId5"/>
    <sheet name="Hoja3" sheetId="5" state="hidden" r:id="rId6"/>
    <sheet name="Hoja2" sheetId="2" state="hidden" r:id="rId7"/>
    <sheet name="Rubros" sheetId="3" state="hidden" r:id="rId8"/>
    <sheet name="Hoja3 (2)" sheetId="6" state="hidden" r:id="rId9"/>
  </sheets>
  <externalReferences>
    <externalReference r:id="rId10"/>
    <externalReference r:id="rId11"/>
    <externalReference r:id="rId12"/>
    <externalReference r:id="rId13"/>
    <externalReference r:id="rId14"/>
  </externalReferences>
  <definedNames>
    <definedName name="_xlnm._FilterDatabase" localSheetId="0" hidden="1">PAI!$A$9:$AW$64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5" i="9" l="1"/>
  <c r="AV15" i="9" s="1"/>
  <c r="AL15" i="9"/>
  <c r="AU64" i="9" l="1"/>
  <c r="AV64" i="9" s="1"/>
  <c r="AS64" i="9"/>
  <c r="AT64" i="9" s="1"/>
  <c r="AL64" i="9"/>
  <c r="AH64" i="9"/>
  <c r="AC64" i="9"/>
  <c r="Y64" i="9"/>
  <c r="AU14" i="9" l="1"/>
  <c r="AV14" i="9" s="1"/>
  <c r="AU21" i="9" l="1"/>
  <c r="AV21" i="9" s="1"/>
  <c r="AU22" i="9"/>
  <c r="AV22" i="9" s="1"/>
  <c r="AU23" i="9"/>
  <c r="AV23" i="9" s="1"/>
  <c r="AU24" i="9"/>
  <c r="AV24" i="9" s="1"/>
  <c r="AU25" i="9"/>
  <c r="AU26" i="9"/>
  <c r="AV26" i="9" s="1"/>
  <c r="AU27" i="9"/>
  <c r="AU28" i="9"/>
  <c r="AU29" i="9"/>
  <c r="AU30" i="9"/>
  <c r="AV30" i="9" s="1"/>
  <c r="AU31" i="9"/>
  <c r="AV31" i="9" s="1"/>
  <c r="AU32" i="9"/>
  <c r="AV32" i="9" s="1"/>
  <c r="AU33" i="9"/>
  <c r="AU34" i="9"/>
  <c r="AU35" i="9"/>
  <c r="AU36" i="9"/>
  <c r="AV36" i="9" s="1"/>
  <c r="AU37" i="9"/>
  <c r="AV37" i="9" s="1"/>
  <c r="AU38" i="9"/>
  <c r="AU39" i="9"/>
  <c r="AU40" i="9"/>
  <c r="AU41" i="9"/>
  <c r="AV41" i="9" s="1"/>
  <c r="AU42" i="9"/>
  <c r="AU43" i="9"/>
  <c r="AU44" i="9"/>
  <c r="AV44" i="9" s="1"/>
  <c r="AU45" i="9"/>
  <c r="AU46" i="9"/>
  <c r="AU47" i="9"/>
  <c r="AU48" i="9"/>
  <c r="AU49" i="9"/>
  <c r="AU50" i="9"/>
  <c r="AU51" i="9"/>
  <c r="AU52" i="9"/>
  <c r="AU53" i="9"/>
  <c r="AU54" i="9"/>
  <c r="AU55" i="9"/>
  <c r="AU56" i="9"/>
  <c r="AU57" i="9"/>
  <c r="AU58" i="9"/>
  <c r="AU59" i="9"/>
  <c r="AU60" i="9"/>
  <c r="AU61" i="9"/>
  <c r="AU62" i="9"/>
  <c r="AU63" i="9"/>
  <c r="AU20" i="9"/>
  <c r="AU19" i="9"/>
  <c r="AV19" i="9" s="1"/>
  <c r="AU18" i="9"/>
  <c r="AV18" i="9" s="1"/>
  <c r="AU17" i="9"/>
  <c r="AV17" i="9" s="1"/>
  <c r="AU16" i="9"/>
  <c r="AV16" i="9" s="1"/>
  <c r="AU13" i="9"/>
  <c r="AU10" i="9"/>
  <c r="AV10" i="9" s="1"/>
  <c r="AT55" i="9" l="1"/>
  <c r="AT43" i="9"/>
  <c r="AS63" i="9"/>
  <c r="AT63" i="9" s="1"/>
  <c r="AS62" i="9"/>
  <c r="AT62" i="9" s="1"/>
  <c r="AS61" i="9"/>
  <c r="AT61" i="9" s="1"/>
  <c r="AS60" i="9"/>
  <c r="AS59" i="9"/>
  <c r="AT59" i="9" s="1"/>
  <c r="AS58" i="9"/>
  <c r="AT58" i="9" s="1"/>
  <c r="AS57" i="9"/>
  <c r="AT57" i="9" s="1"/>
  <c r="AS56" i="9"/>
  <c r="AT56" i="9" s="1"/>
  <c r="AS54" i="9"/>
  <c r="AT54" i="9" s="1"/>
  <c r="AS53" i="9"/>
  <c r="AT53" i="9" s="1"/>
  <c r="AS52" i="9"/>
  <c r="AT52" i="9" s="1"/>
  <c r="AS51" i="9"/>
  <c r="AT51" i="9" s="1"/>
  <c r="AS50" i="9"/>
  <c r="AT50" i="9" s="1"/>
  <c r="AS49" i="9"/>
  <c r="AT49" i="9" s="1"/>
  <c r="AS48" i="9"/>
  <c r="AT48" i="9" s="1"/>
  <c r="AS47" i="9"/>
  <c r="AS46" i="9"/>
  <c r="AT46" i="9" s="1"/>
  <c r="AS45" i="9"/>
  <c r="AT45" i="9" s="1"/>
  <c r="AS44" i="9"/>
  <c r="AT44" i="9" s="1"/>
  <c r="AS41" i="9"/>
  <c r="AT41" i="9" s="1"/>
  <c r="AS40" i="9"/>
  <c r="AT40" i="9" s="1"/>
  <c r="AS39" i="9"/>
  <c r="AT39" i="9" s="1"/>
  <c r="AS38" i="9"/>
  <c r="AT38" i="9" s="1"/>
  <c r="AS37" i="9"/>
  <c r="AT37" i="9" s="1"/>
  <c r="AS36" i="9"/>
  <c r="AT36" i="9" s="1"/>
  <c r="AS35" i="9"/>
  <c r="AT35" i="9" s="1"/>
  <c r="AS34" i="9"/>
  <c r="AT34" i="9" s="1"/>
  <c r="AS33" i="9"/>
  <c r="AT33" i="9" s="1"/>
  <c r="AS32" i="9"/>
  <c r="AT32" i="9" s="1"/>
  <c r="AS30" i="9"/>
  <c r="AT30" i="9" s="1"/>
  <c r="AS29" i="9"/>
  <c r="AT29" i="9" s="1"/>
  <c r="AS28" i="9"/>
  <c r="AT28" i="9" s="1"/>
  <c r="AS27" i="9"/>
  <c r="AT27" i="9" s="1"/>
  <c r="AS26" i="9"/>
  <c r="AT26" i="9" s="1"/>
  <c r="AS25" i="9"/>
  <c r="AT25" i="9" s="1"/>
  <c r="AS24" i="9"/>
  <c r="AT24" i="9" s="1"/>
  <c r="AS23" i="9"/>
  <c r="AT23" i="9" s="1"/>
  <c r="AS22" i="9"/>
  <c r="AT22" i="9" s="1"/>
  <c r="AS21" i="9"/>
  <c r="AT21" i="9" s="1"/>
  <c r="AS20" i="9"/>
  <c r="AT20" i="9" s="1"/>
  <c r="AS19" i="9"/>
  <c r="AT19" i="9" s="1"/>
  <c r="AS18" i="9"/>
  <c r="AT18" i="9" s="1"/>
  <c r="AS17" i="9"/>
  <c r="AT17" i="9" s="1"/>
  <c r="AS16" i="9"/>
  <c r="AT16" i="9" s="1"/>
  <c r="AS14" i="9"/>
  <c r="AT14" i="9" s="1"/>
  <c r="AS13" i="9"/>
  <c r="AT13" i="9" s="1"/>
  <c r="AS12" i="9"/>
  <c r="AT12" i="9" s="1"/>
  <c r="AS10" i="9"/>
  <c r="AT10" i="9" s="1"/>
  <c r="AS11" i="9"/>
  <c r="AT11" i="9" s="1"/>
  <c r="AH30" i="9" l="1"/>
  <c r="AL32" i="9"/>
  <c r="AL30" i="9"/>
  <c r="AL24" i="9"/>
  <c r="AL22" i="9"/>
  <c r="AL21" i="9"/>
  <c r="AL19" i="9"/>
  <c r="AL18" i="9"/>
  <c r="AL14" i="9"/>
  <c r="AL17" i="9"/>
  <c r="AH61" i="9"/>
  <c r="AH60" i="9"/>
  <c r="AH59" i="9"/>
  <c r="AH58" i="9"/>
  <c r="AH57" i="9"/>
  <c r="AH56" i="9"/>
  <c r="AH55" i="9"/>
  <c r="AH54" i="9"/>
  <c r="AH52" i="9"/>
  <c r="AH51" i="9"/>
  <c r="AH50" i="9"/>
  <c r="AH49" i="9"/>
  <c r="AH48" i="9"/>
  <c r="AH47" i="9"/>
  <c r="AH46" i="9"/>
  <c r="AH45" i="9"/>
  <c r="AH44" i="9"/>
  <c r="AH43" i="9"/>
  <c r="AH42" i="9"/>
  <c r="AH40" i="9"/>
  <c r="AH39" i="9"/>
  <c r="AH38" i="9"/>
  <c r="AH37" i="9"/>
  <c r="AH35" i="9"/>
  <c r="AH34" i="9"/>
  <c r="AH33" i="9"/>
  <c r="AH32" i="9"/>
  <c r="AH29" i="9"/>
  <c r="AH28" i="9"/>
  <c r="AH27" i="9"/>
  <c r="AH26" i="9"/>
  <c r="AH25" i="9"/>
  <c r="AH24" i="9"/>
  <c r="AH23" i="9"/>
  <c r="AH22" i="9"/>
  <c r="AH21" i="9"/>
  <c r="AH20" i="9"/>
  <c r="AH19" i="9"/>
  <c r="AH18" i="9"/>
  <c r="AH17" i="9"/>
  <c r="AH14" i="9"/>
  <c r="AH12" i="9"/>
  <c r="AH11" i="9"/>
  <c r="AH10" i="9"/>
  <c r="Y10" i="9"/>
  <c r="AR22" i="9"/>
  <c r="AP22" i="9"/>
  <c r="AR16" i="9" l="1"/>
  <c r="Y13" i="9" l="1"/>
  <c r="Y27" i="9"/>
  <c r="AC19" i="9"/>
  <c r="AC21" i="9"/>
  <c r="AC24" i="9"/>
  <c r="AC18" i="9"/>
  <c r="AC17" i="9"/>
  <c r="AC14" i="9"/>
  <c r="Y18" i="9"/>
  <c r="Y14" i="9"/>
  <c r="Y19" i="9"/>
  <c r="Y20" i="9"/>
  <c r="Y22" i="9"/>
  <c r="Y24" i="9"/>
  <c r="Y25" i="9"/>
  <c r="Y26" i="9"/>
  <c r="Y28" i="9"/>
  <c r="Y29" i="9"/>
  <c r="Y30" i="9"/>
  <c r="Y32" i="9"/>
  <c r="Y34" i="9"/>
  <c r="Y35" i="9"/>
  <c r="Y36" i="9"/>
  <c r="Y38" i="9"/>
  <c r="Y39" i="9"/>
  <c r="Y42" i="9"/>
  <c r="Y43" i="9"/>
  <c r="Y44" i="9"/>
  <c r="Y45" i="9"/>
  <c r="Y47" i="9"/>
  <c r="Y49" i="9"/>
  <c r="Y55" i="9"/>
  <c r="Y57" i="9"/>
  <c r="Y58" i="9"/>
  <c r="Y60" i="9"/>
  <c r="Y63" i="9"/>
  <c r="Y11" i="9"/>
  <c r="AF36" i="9" l="1"/>
  <c r="AC22" i="9"/>
  <c r="AL36" i="9" l="1"/>
  <c r="AL4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tc={243F2185-CB82-4C72-AC5A-A8951F575234}</author>
    <author>tc={982172AA-E609-499D-ADE3-EEB7C9BD0262}</author>
    <author>tc={CBE24335-879C-4F95-A540-D0E1EF1E5FD2}</author>
    <author>tc={A0588688-0990-46B7-883C-F11BBDF6B1DB}</author>
    <author>tc={EA24DC4A-B0D6-475B-81C7-921BF5C2A748}</author>
    <author>tc={84FFECD0-F6FF-4FB9-B3DB-7A35685D64E5}</author>
    <author>tc={664CA410-7BD7-485A-A594-0AEC799CBDCA}</author>
    <author>tc={014238E7-9314-4704-B4B3-E29C83696927}</author>
    <author>tc={AAB4A428-0BF1-4DB4-9F1D-4099A53831A9}</author>
  </authors>
  <commentList>
    <comment ref="X9"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
      </text>
    </comment>
    <comment ref="Z9" authorId="1" shapeId="0" xr:uid="{00000000-0006-0000-00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Describir de manera clara y concreta los avances adelantados durante el primer trimestre</t>
      </text>
    </comment>
    <comment ref="AA9" authorId="2" shapeId="0" xr:uid="{00000000-0006-0000-0000-000003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Mencionar el producto que de cuenta de lo proyectado en la columna V. 
Este insumo debe cargarse en la carpeta dispuesta por Planeación, referenciando la fila a la que corresponde la actividad y designar un nombre específico y corto al documento.  (Ejemplo: Fila 1. Política de administración del riesgo) 
</t>
      </text>
    </comment>
    <comment ref="AB9" authorId="3" shapeId="0" xr:uid="{00000000-0006-0000-00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valor programado para el primer trimestre (Columna W), registrar el valor ejecutado en este mismo periodo</t>
      </text>
    </comment>
    <comment ref="AG9" authorId="4" shapeId="0" xr:uid="{00000000-0006-0000-00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
      </text>
    </comment>
    <comment ref="AK9" authorId="5" shapeId="0" xr:uid="{00000000-0006-0000-00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valor programado para el primer trimestre (Columna W), registrar el valor ejecutado en este mismo periodo</t>
      </text>
    </comment>
    <comment ref="S10" authorId="6" shapeId="0" xr:uid="{00000000-0006-0000-0000-000007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Recursos definitivos del contrato adjudicado </t>
      </text>
    </comment>
    <comment ref="AO14" authorId="7" shapeId="0" xr:uid="{00000000-0006-0000-0000-000008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Recursos que se ejecutarán en el tercer trimestre correspondiente al contrato de Diego Rodríguez, Diego Cortés, David Calderón, Alexa Ospina y Mymcol S.A.S
</t>
      </text>
    </comment>
    <comment ref="AO64" authorId="8" shapeId="0" xr:uid="{00000000-0006-0000-0000-000009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Recursos que se ejecutarán en el tercer trimestre correspondiente al contrato de Diego Rodríguez, Diego Cortés, David Calderón, Alexa Ospina y Mymcol S.A.S
</t>
      </text>
    </comment>
  </commentList>
</comments>
</file>

<file path=xl/sharedStrings.xml><?xml version="1.0" encoding="utf-8"?>
<sst xmlns="http://schemas.openxmlformats.org/spreadsheetml/2006/main" count="1335" uniqueCount="552">
  <si>
    <t xml:space="preserve">(1) ALINEACIÓN INSTITUCIONAL </t>
  </si>
  <si>
    <t>OBJETIVO ESTRATÉGICO</t>
  </si>
  <si>
    <t>POLÍTICAS DE GESTIÓN Y DESEMPEÑO INSTITUCIONAL - MIPG</t>
  </si>
  <si>
    <t>ARTICULACIÓN PLANES DECRETO 612 DE 2018</t>
  </si>
  <si>
    <t>(2) RESPONSABLE</t>
  </si>
  <si>
    <t>DEPENDENCIA</t>
  </si>
  <si>
    <t>NOMBRE DEL INDICADOR DE CUMPLIMIENTO</t>
  </si>
  <si>
    <t>FÓRMULA DE CÁLCULO</t>
  </si>
  <si>
    <t>UNIDAD DE MEDIDA</t>
  </si>
  <si>
    <t>RUBRO</t>
  </si>
  <si>
    <t>VALOR ANUAL ASIGNADO</t>
  </si>
  <si>
    <t>META FÍSICA ANUAL</t>
  </si>
  <si>
    <t>Trimestre I</t>
  </si>
  <si>
    <t>Trimestre II</t>
  </si>
  <si>
    <t>Trimestre III</t>
  </si>
  <si>
    <t>Trimestre IV</t>
  </si>
  <si>
    <t>Programación Meta</t>
  </si>
  <si>
    <t>Descripción Meta</t>
  </si>
  <si>
    <t>Programación Recursos</t>
  </si>
  <si>
    <t>Porcentaje</t>
  </si>
  <si>
    <t>Número</t>
  </si>
  <si>
    <t>Documento</t>
  </si>
  <si>
    <t xml:space="preserve">OBJETIVO DE DESARROLLO SOSTENIBLE - ODS </t>
  </si>
  <si>
    <t>UNIDAD ADMINISTRATIVA ESPECIAL DE ALIMENTACIÓN ESCOLAR - ALIMENTOS PARA APRENDER</t>
  </si>
  <si>
    <t>OFICINA DE PLANEACIÓN</t>
  </si>
  <si>
    <t>DIMENSIÓN DEL MIPG</t>
  </si>
  <si>
    <t>Dirección General - Planeación</t>
  </si>
  <si>
    <t>Dirección General - Comunicaciones</t>
  </si>
  <si>
    <t>Dirección General - Jurídica</t>
  </si>
  <si>
    <t>Subdirección General</t>
  </si>
  <si>
    <t>Subdirección de Fortalecimiento</t>
  </si>
  <si>
    <t>Subdirección de Información</t>
  </si>
  <si>
    <t>Subdirección de Análisis, Calidad e Innovación</t>
  </si>
  <si>
    <t>Oficina de Control Interno</t>
  </si>
  <si>
    <t>Subdirección de Gestión Corporativa</t>
  </si>
  <si>
    <t>PROCESO SIG</t>
  </si>
  <si>
    <t>Direccionamiento Estratégico</t>
  </si>
  <si>
    <t>Gestión de la Información</t>
  </si>
  <si>
    <t>Gestión de Análisis, Calidad e Innovación</t>
  </si>
  <si>
    <t>Gestión de Fortalecimiento</t>
  </si>
  <si>
    <t>Gestión del Talento Humano</t>
  </si>
  <si>
    <t>Gestión Financiera</t>
  </si>
  <si>
    <t>Gestión Contractual y Adquisiciones</t>
  </si>
  <si>
    <t>Gestión Documental</t>
  </si>
  <si>
    <t>Gestión Administrativa</t>
  </si>
  <si>
    <t>Servicio de Atención al Ciudadano</t>
  </si>
  <si>
    <t>Mejoramiento Continuo</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</si>
  <si>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</si>
  <si>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</si>
  <si>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</si>
  <si>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</si>
  <si>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</si>
  <si>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</si>
  <si>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</si>
  <si>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</si>
  <si>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</si>
  <si>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</si>
  <si>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</si>
  <si>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</si>
  <si>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C-2201-0700-2-0-2201079-03</t>
  </si>
  <si>
    <t>C-2201-0700-2-0-2201079-02</t>
  </si>
  <si>
    <t>C-2201-0700-2-0-2201033-02</t>
  </si>
  <si>
    <t>C-2201-0700-2-0-2201006-02</t>
  </si>
  <si>
    <t>Rubro</t>
  </si>
  <si>
    <t>Descripción</t>
  </si>
  <si>
    <t>C-2201-0700-2-0-2201079-03 </t>
  </si>
  <si>
    <t>TRANSFERENCIAS CORRIENTES - SERVICIO DE APOYO FINANCIERO A ENTIDADES TERRITORIALES PARA LA EJECUCIÓN DE ESTRATEGIAS DE PERMANENCIA CON ALIMENTACIÓN ESCOLAR - APOYO A LA IMPLEMENTACION DEL PROGRAMA DE ALIMENTACION ESCOLAR - ALIMENTOS PARA APRENDER NA</t>
  </si>
  <si>
    <t>ADQUISICIÓN DE BIENES Y SERVICIOS - SERVICIO DE APOYO FINANCIERO A ENTIDADES TERRITORIALES PARA LA EJECUCIÓN DE ESTRATEGIAS DE PERMANENCIA CON ALIMENTACIÓN ESCOLAR</t>
  </si>
  <si>
    <t>C-2201-0700-2-0-2201033-02 </t>
  </si>
  <si>
    <t>ADQ BIENES Y SERVICIOS - SERVICIO DE FOMENTO PARA LA PERMANENCIA EN PROGRAMAS DE EDUCACIÓN FORMAL</t>
  </si>
  <si>
    <t>C-2201-0700-2-0-2201006-02 </t>
  </si>
  <si>
    <t>ADQ BIENES Y SERVICIOS - SERVICIO DE ASISTENCIA TECNICA EN EDUCACIÓN</t>
  </si>
  <si>
    <t xml:space="preserve">OBJETIVO ESPECÍFICO PROYECTO DE INVERSIÓN </t>
  </si>
  <si>
    <t xml:space="preserve">PRODUCTO PROYECTO DE INVERSIÓN </t>
  </si>
  <si>
    <t xml:space="preserve">ACTIVIDAD PROYECTO DE INVERSIÓN </t>
  </si>
  <si>
    <t>CATALIZADOR BASES PND</t>
  </si>
  <si>
    <t>Generar capacidades técnicas, jurídicas, financieras y administrativas para la implementación del Programa</t>
  </si>
  <si>
    <t xml:space="preserve">
Servicio de asistencia técnica en educación inicial, preescolar, básica y media</t>
  </si>
  <si>
    <t>Brindar asistencia técnica y acompañamiento para la implementación del programa en las Entidades Territoriales</t>
  </si>
  <si>
    <t>Dar lineamientos técnicos y administrativos orientados a la operación del Plan de Alimentación Escolar</t>
  </si>
  <si>
    <t>Implementar la operación del PAE a nivel nacional</t>
  </si>
  <si>
    <t>Diseñar e implementar mecanismos de gestión preventiva y monitoreo crítico para la operación del PAE</t>
  </si>
  <si>
    <t>Desarrollar e implementar instrumentos para la consolidación y procesamiento de la información relacionada con la operación del programa.</t>
  </si>
  <si>
    <t>Mejorar los esquemas de financiación del Programa de Alimentación Escolar</t>
  </si>
  <si>
    <t>Servicio de apoyo financiero a entidades territoriales para la ejecución de estrategias de permanencia con alimentación escolar</t>
  </si>
  <si>
    <t>Distribuir a las entidades territoriales, los recursos del Presupuesto General de la Nación, destinados a cofinanciar la operación del Programa de Alimentación Escolar, atendiendo los criterios de focalización y priorización</t>
  </si>
  <si>
    <t>Hacer seguimiento a la operación y ejecución de los recursos asignados del Programa de Alimentación Escolar a las Entidades Territoriales.</t>
  </si>
  <si>
    <t>Posicionar el Programa de Alimentación Escolar y promover la alimentación saludable</t>
  </si>
  <si>
    <t>Servicio de fomento para la permanencia en programas de educación formal</t>
  </si>
  <si>
    <t>Diseñar y poner en marcha mecanismos para la divulgación del Programa de Alimentación Escolar y la promoción de hábitos de alimentación saludable</t>
  </si>
  <si>
    <t>Realizar eventos que promuevan la interacción, la apropiación y el trabajo articulado y corresponsable con los actores del Programa.</t>
  </si>
  <si>
    <t>Brindar orientaciones a partir de estudios técnicos que garanticen la calidad y la alimentación saludable en la prestación del servicio de alimentación escolar</t>
  </si>
  <si>
    <t xml:space="preserve">Direccionamiento Estratégico </t>
  </si>
  <si>
    <t xml:space="preserve">Talento Humano </t>
  </si>
  <si>
    <t xml:space="preserve">Gestión con valores para resultados </t>
  </si>
  <si>
    <t xml:space="preserve">Información y comunicación </t>
  </si>
  <si>
    <t xml:space="preserve">Gestión del conocimiento </t>
  </si>
  <si>
    <t xml:space="preserve">Control Interno </t>
  </si>
  <si>
    <t xml:space="preserve">Evaluación de resultados </t>
  </si>
  <si>
    <t xml:space="preserve">6.	Avanzar en el desarrollo del ecosistema de información del PAE. </t>
  </si>
  <si>
    <t xml:space="preserve">1.	Promover la cobertura universal del PAE </t>
  </si>
  <si>
    <t xml:space="preserve">2.	Garantizar oportunidad y continuidad de la operación del PAE </t>
  </si>
  <si>
    <t>5.	Avanzar en modelos diferenciales de ejecución del programa</t>
  </si>
  <si>
    <t>7.	Promover la transparencia del PAE</t>
  </si>
  <si>
    <t>8.	Promover el desarrollo y crecimiento de las economías locales</t>
  </si>
  <si>
    <t xml:space="preserve">9. Fortalecer la gestión institucional de la UApA </t>
  </si>
  <si>
    <t xml:space="preserve">3. Compras y Contratación Pública </t>
  </si>
  <si>
    <t xml:space="preserve">4. Talento humano </t>
  </si>
  <si>
    <t xml:space="preserve">5. Integridad </t>
  </si>
  <si>
    <t xml:space="preserve">6. Transparencia, acceso a la información pública y lucha contra la corrupción </t>
  </si>
  <si>
    <t xml:space="preserve">7. Fortalecimiento organizacional y simplificación de procesos </t>
  </si>
  <si>
    <t>8. Servicio al ciudadano</t>
  </si>
  <si>
    <t xml:space="preserve">9. Participación ciudadana en la gestión pública </t>
  </si>
  <si>
    <t xml:space="preserve">10.Racionalización de trámites  </t>
  </si>
  <si>
    <t xml:space="preserve">11.Gobierno digital </t>
  </si>
  <si>
    <t xml:space="preserve">12.Seguridad digital </t>
  </si>
  <si>
    <t xml:space="preserve">13.Defensa jurídica </t>
  </si>
  <si>
    <t>14.Mejora normativa</t>
  </si>
  <si>
    <t>15.Gestión del conocimiento y la innovación</t>
  </si>
  <si>
    <t xml:space="preserve">16.Gestión documental </t>
  </si>
  <si>
    <t>17.Gestión de la información estadística</t>
  </si>
  <si>
    <t>18.Seguimiento y evaluación del desempeño institucional</t>
  </si>
  <si>
    <t xml:space="preserve">1. Planeación Institucional </t>
  </si>
  <si>
    <t xml:space="preserve">2. Gestión presupuestal y eficiencia del gasto público </t>
  </si>
  <si>
    <t xml:space="preserve">19. Control interno </t>
  </si>
  <si>
    <t xml:space="preserve">OBJETIVO ESPECÍFICO </t>
  </si>
  <si>
    <t xml:space="preserve">PRODUCTO </t>
  </si>
  <si>
    <t xml:space="preserve">ACTIVIDAD </t>
  </si>
  <si>
    <t xml:space="preserve">3.	Aumentar la atención mediante modalidades de comida caliente </t>
  </si>
  <si>
    <t>4.	Garantizar la atención con pertinencia territorial</t>
  </si>
  <si>
    <t>EJE TRANSFORMADOR BASES PND</t>
  </si>
  <si>
    <t>RETO</t>
  </si>
  <si>
    <t xml:space="preserve">Seguridad humana y justicia social </t>
  </si>
  <si>
    <t xml:space="preserve">Derecho humano a la alimentación </t>
  </si>
  <si>
    <t xml:space="preserve">CATALIZADORES </t>
  </si>
  <si>
    <t xml:space="preserve">Garantía de derechos como fundamento de la dignidad humana y condiciones para el bienestar </t>
  </si>
  <si>
    <t>Alimentos sanos y seguros para alimentar a Colombia, y que cumplan estándares en
materia de sanidad e inocuidad en la cadena alimentaria.</t>
  </si>
  <si>
    <t>Lucha frontal contra el hambre: consumo de alimentos adecuados y adaptados a las
necesidades de los colombianos.</t>
  </si>
  <si>
    <t xml:space="preserve">Política de inclusión productiva con trabajo decente y apoyo al emprendimiento </t>
  </si>
  <si>
    <t>Gobernanza multinivel políticas públicas asociadas al Derecho Humano a la Alimentación Adecuada (DHAA)</t>
  </si>
  <si>
    <t>(3) ACTIVIDAD</t>
  </si>
  <si>
    <t>(4) MEDICIÓN DE CUMPLIMIENTO</t>
  </si>
  <si>
    <t>(5) RECURSOS</t>
  </si>
  <si>
    <t>(6) METAS</t>
  </si>
  <si>
    <t>ODS N°4
“Garantizar una educación inclusiva y equitativa de calidad y promover oportunidades de aprendizaje permanente para todos”</t>
  </si>
  <si>
    <t>Publicaciones en medios institucionales</t>
  </si>
  <si>
    <t xml:space="preserve">Documento que contiene: Imágenes, publicaciones en redes sociales, enlaces de la página web </t>
  </si>
  <si>
    <t>Notas publicadas en medios de comunicación externos</t>
  </si>
  <si>
    <t>Documento que contiene evidencia de la publicación de la gestión de la UApA</t>
  </si>
  <si>
    <t xml:space="preserve">Campañas realizadas </t>
  </si>
  <si>
    <t>Documento de estrategia de comunicación 2023</t>
  </si>
  <si>
    <t>Ejecutar la estrategia de comunicación interna</t>
  </si>
  <si>
    <t>Seguimientos realizados a la campaña de comunicación interna</t>
  </si>
  <si>
    <t>Número de seguimientos realizados</t>
  </si>
  <si>
    <t>Informe de seguimiento</t>
  </si>
  <si>
    <t>Jornadas de activación realizadas</t>
  </si>
  <si>
    <t>Lineamientos elaborados de planeación estratégica</t>
  </si>
  <si>
    <t>Avance en la implementación del plan de acción del MIPG</t>
  </si>
  <si>
    <t>Construcción del plan de accion a ejecutar en la vigencia 2023
Evidencia del desarrollo de cada acción programada para el trimestre</t>
  </si>
  <si>
    <t xml:space="preserve">Implementar los componentes que hacen parte del Sistema Integrado de Gestión de la UApA según las fases de cada sistema. </t>
  </si>
  <si>
    <t>Actividades programadas para el trimestre
Evidencia del desarrollo de cada acción 
Informe de avance y socialización al Comité Institucional de Gestión y Desempeño</t>
  </si>
  <si>
    <t xml:space="preserve">Actividades programadas para el trimestre
Evidencia del desarrollo de cada acción 
</t>
  </si>
  <si>
    <t>Actividades programadas para el trimestre
Evidencia del cumplimiento de las actividades programadas para el trimestre
Informe de avance y socialización al Comité Institucional de Gestión y Desempeño</t>
  </si>
  <si>
    <t>Actividades programadas para el trimestre
Evidencia del cumplimiento de las actividades programadas para el trimestre</t>
  </si>
  <si>
    <t>Porcentaje de reporte oportuno de la información en el CHIP por las 97 ETC</t>
  </si>
  <si>
    <t>Revisión y análisis de la información relacionada en el primer trimestre por la ETC en la plataforma CHIP, previsto para el mes de abril</t>
  </si>
  <si>
    <t xml:space="preserve">Plan de trabajo para la revisión y actualización de los lineamientos, anexos, documentos e instrumentos para la operación del PAE y avance en la resolución </t>
  </si>
  <si>
    <t>Resolución y anexos técnicos actualizados y presentados a las ETC para la operación del PAE en la vigencia 2024</t>
  </si>
  <si>
    <t xml:space="preserve">Documentos e instrumentos validados con las ETC y ajuste de caja de herramientas para la operación del PAE 2024 </t>
  </si>
  <si>
    <t xml:space="preserve">Seguimiento y evaluación de la apropiación de lineamientos PAE y diseño de notas y documentos técnicos orientadores y complementarios para la operación del PAE. </t>
  </si>
  <si>
    <t xml:space="preserve">Modelo de seguimiento, monitoreo y control del PAE diseñado y validado. </t>
  </si>
  <si>
    <t xml:space="preserve">Marco conceptual y ruta metodológica para el seguimiento, monitoreo y control del PAE </t>
  </si>
  <si>
    <t xml:space="preserve">Portafolio de acciones innovadoras y buenas prácticas para la operación del PAE en le territorio. </t>
  </si>
  <si>
    <t xml:space="preserve">Gobernanza multinivel políticas públicas asociadas al Derecho Humano a la Alimentación Adecuada (DHAA). </t>
  </si>
  <si>
    <t>Brindar Asistencia Técnica Integral a cada una de las Entidades Territoriales Certificadas para la implementación del PAE</t>
  </si>
  <si>
    <t>Realizar el desarrollo y la implementación de las fases del ecosistema SiPAE</t>
  </si>
  <si>
    <t>Aunar esfuerzos entre el Banco Mundial y la Unidad Administrativa Especial de Alimentación Escolar para el acompañamiento en el desarrollo, de los subsistemas para alcanzar el 100% del Ecosistema SiPAE.</t>
  </si>
  <si>
    <t>Capacitar 48 ETC (Registro fotografico y listas de asistencia)</t>
  </si>
  <si>
    <t>Capacitar 49 ETC(Registro fotografico y listas de asistencia)</t>
  </si>
  <si>
    <t>Realizar el reporte de la rendición de la cuenta mensual, anual y/o semestral ante la CGR en el aplicativo SIRECI.</t>
  </si>
  <si>
    <t>Certificados de reporte</t>
  </si>
  <si>
    <t>Número de Certificados de rendición reportados</t>
  </si>
  <si>
    <t>Acuse de aceptación de obras inconclusas mensual.
Acuse de aceptación de rendición contractual mensual.</t>
  </si>
  <si>
    <t>Acuse de aceptación de obras inconclusas mensual.
Acuse de aceptación de rendición contractual mensual.
Acuse de aceptación de rendición de posconflicto semestral.
Acuse de aceptación de rendición de Cuenta Anual Consolidada - 2022</t>
  </si>
  <si>
    <t>Elaborar y publicar los informes elaborados, en materia de control interno.</t>
  </si>
  <si>
    <t>Informes elaborados</t>
  </si>
  <si>
    <t>Número de Informes elaborados y publicados</t>
  </si>
  <si>
    <t>Informe PQRSD
Seguimiento al PAAC
Seguimiento a riesgos institucionales
Informe de la audiencia de rendición de cuentas vigencia 2022</t>
  </si>
  <si>
    <t>Informe semestral de evaluación del sistema de control interno vigencia 2022
Informe PQRSD
Informe de evaluación a la gestión institucional (evaluación por dependencias)
Informe LITIGOB - EKOGUI vigencia 2022
Informe de austeridad del gasto
Seguimiento al PAAC
Seguimiento a riesgos institucionales
Seguimiento a la contratación</t>
  </si>
  <si>
    <t>Ejecutar el Programa de Auditorías Internas Integradas</t>
  </si>
  <si>
    <t>Conforme al Plan de Auditorías</t>
  </si>
  <si>
    <t>Realizar seguimiento a los Planes de Mejoramiento como producto de la evaluación a la gestión institucional.</t>
  </si>
  <si>
    <t>Informes de seguimiento a los planes de mejoramiento</t>
  </si>
  <si>
    <t>Número de seguimientos realizados a los PMI existentes</t>
  </si>
  <si>
    <t>Seguimiento semestral  a los PMI existentes</t>
  </si>
  <si>
    <t>Estrategia de comunicación interna diseñada</t>
  </si>
  <si>
    <t>Sumatoria de publicaciones realizadas</t>
  </si>
  <si>
    <t xml:space="preserve">Sumatoria de notas publicadas </t>
  </si>
  <si>
    <t xml:space="preserve">Informe de ejecución de la campaña </t>
  </si>
  <si>
    <t>Sumatoria de campañas realizadas</t>
  </si>
  <si>
    <t xml:space="preserve">Documento de Estrategia de campaña  
Informe de ejecución de la campaña </t>
  </si>
  <si>
    <t>Realizar jornadas de activación para acercar a los grupos de valor a la UApA</t>
  </si>
  <si>
    <t xml:space="preserve">Sumatoria de jornadas de activación realizadas </t>
  </si>
  <si>
    <t>Definir los lineamientos de la planeación estratégica para orientar la gestión de la Unidad y realizar su seguimiento.</t>
  </si>
  <si>
    <t>Sumatoria de documentos elaborados</t>
  </si>
  <si>
    <t>(Número de actividades ejecutadas/Número de actividades programadas)*100</t>
  </si>
  <si>
    <t>Avance en la implementación del plan de acción del SIG</t>
  </si>
  <si>
    <t>Plan de trabajo elaborado
Identificación de requisitos a cumplir de cada componente del SIG y programación de actividades
Evidencia del cumplimiento de las actividades programadas para el trimestre</t>
  </si>
  <si>
    <t>Revisión y análisis de la información relacionada en el segundo trimestre por la ETC en la plataforma CHIP, previsto para el mes de julio</t>
  </si>
  <si>
    <t>(No de Fases desarrolladas/No de Fases programadas)*100</t>
  </si>
  <si>
    <t>(Fase ejecutada/Fase programada)*100</t>
  </si>
  <si>
    <t>Avance en la implementación del plan de acción de la NTC para el PAE</t>
  </si>
  <si>
    <t>(Número de actividades desarrolladas / total actividades del plan)*100</t>
  </si>
  <si>
    <t>Avance en la ejecución del plan de trabajo</t>
  </si>
  <si>
    <t>Avance en el diseño e implementación de estrategias</t>
  </si>
  <si>
    <t xml:space="preserve">Avance en el desarrollo del Subsistema SiGEPAE </t>
  </si>
  <si>
    <t>Número de ETC capacitadas</t>
  </si>
  <si>
    <t>Avance de las auditorías internas</t>
  </si>
  <si>
    <t>(Número de auditorias ejecutadas / Total auditorías programadas) * 100</t>
  </si>
  <si>
    <t>Difundir en los medios institucionales la gestión que se realiza desde la UApA</t>
  </si>
  <si>
    <t>Producir y publicar la gestión que realiza la UApA en medios de comunicación externos</t>
  </si>
  <si>
    <t>Realizar  campañas de comunicación para difundir, en todo el territorio nacional los temas estratégicos y logros del PAE</t>
  </si>
  <si>
    <t>Diseñar una estrategia de comunicación interna para la promoción y el posicionamiento de temas institucionales</t>
  </si>
  <si>
    <t>Documentos elaborados</t>
  </si>
  <si>
    <t xml:space="preserve">Documento que contiene análisis de información para la toma de decisiones </t>
  </si>
  <si>
    <t>Realizar la distribución de los recursos a las ETC para la operación del Programa de Alimentación Escolar en territorio.</t>
  </si>
  <si>
    <t>Recursos girados a las ETC</t>
  </si>
  <si>
    <t>Sumatoria de recursos girados a las ETC</t>
  </si>
  <si>
    <t>Acto administrativo de compromiso obligación y giro.</t>
  </si>
  <si>
    <t>Verificar en la plataforma CHIP, la información referente a la ejecución de los contratos y recursos relacionados con el Programa de Alimentación Escolar - PAE</t>
  </si>
  <si>
    <t>Informes publicados</t>
  </si>
  <si>
    <t>Número de informes publicados</t>
  </si>
  <si>
    <t>(Número de ETC con reporte oportuno/Número total de ETC)*100</t>
  </si>
  <si>
    <t xml:space="preserve">Avance en la identificación de línea de base ( necesidades de ATI)
ETC con acciones de asistencia técnica integral 
</t>
  </si>
  <si>
    <t>Número de Entidades Territoriales con indentificación de línea de base ( necesidades de ATI)
Número de Entidades Territoriales con acciones de asistencia técnica integral</t>
  </si>
  <si>
    <t>Desarrollar un encuentro nacional para fortalecer las acciones de implementación del PAE</t>
  </si>
  <si>
    <t>Sumatoria de ETC capacitadas</t>
  </si>
  <si>
    <t>(Total requerimientos desarrollados / total requerimientos) * 100</t>
  </si>
  <si>
    <t>Formular y ejecutar el plan de acción del MIPG con el fin de mejorar el desempeño y la gestión institucional</t>
  </si>
  <si>
    <t>Vigencias Futuras
Sondeo de mercado
Anlisis Economico y Financiero
Estudios previos</t>
  </si>
  <si>
    <t>Procesos Pre contractuales
Procesos contractuales</t>
  </si>
  <si>
    <t xml:space="preserve">Seguimiento a la ejecución de los contratos </t>
  </si>
  <si>
    <t>Adelantar las acciones necesarias para la construcción de la Norma Técnica de Calidad para el Programa de Alimentación Escolar - PAE.</t>
  </si>
  <si>
    <t>Revisar y actualizar lineamientos, anexos técnicos, documentos e instrumentos que favorezcan la operación del Programa de Alimentación Escolar - PAE con pertinencia territorial</t>
  </si>
  <si>
    <t>Diseñar e implementar estrategias para el desarrollo de  capacidades institucionales y comunitarias en la gestión y operación del Programa de Alimentación Escolar - PAE.</t>
  </si>
  <si>
    <t>Número de actividades diseñadas e implementadas en el marco de las estrategias  definidas para el desarrollo de capacidades institucionales y comunitarias en la gestión y operación del PAE / Total de actividades previstas en cada una de las estrategias para desarrollo de capacidades institucionales y comunitarias en la gestión y operación del PAE*100</t>
  </si>
  <si>
    <t>Elaborar el modelo de seguimiento, monitoreo y control del Programa de Alimentación Escolar - PAE.</t>
  </si>
  <si>
    <t>Número de actividades desarrolladas del plan de trabajo para el diseño del modelo de seguimiento, monitoreo y control del PAE/Total de actividades del plan de trabajo*100</t>
  </si>
  <si>
    <t xml:space="preserve">Elaborar un portafolio de acciones innovadoras y buenas prácticas para la operación del Programa de Alimentación Escolar - PAE en el territorio y desarrollo de nuevos modelos para el fortalecimiento de la operación del programa con enfoque territorial diferencial. </t>
  </si>
  <si>
    <t>Número de actividades diseñadas/Número de actividades proyectadas*100</t>
  </si>
  <si>
    <t>Generar planes de fortalecimiento para las Entidades Territoriales Certificadas - ETC que lo requieran en el marco de la implementación de los ejes estructurales del Programa de Alimentación Escolar - PAE</t>
  </si>
  <si>
    <t xml:space="preserve">Informe de las ETC con planes de fortalecimiento  </t>
  </si>
  <si>
    <t>Informe con el avance de los planes de fortalecimiento para las Entidades Territoriales Certificadas  en el marco de la implementación de los ejes estructurales del Programa.</t>
  </si>
  <si>
    <t>Realizar seguimiento a la implementación de los diferentes mecanismos de control social y participación ciudadana en las 97 Entidades Territoriales Certificadas - ETC de acuerdo con lo establecido en la normatividad.</t>
  </si>
  <si>
    <t>Informes de seguimiento trimestral elaborados</t>
  </si>
  <si>
    <t>Informe de seguimiento a la implementación de los diferentes mecanismos de control social y participación ciudadana por parte de las ETC</t>
  </si>
  <si>
    <t>Talento Humano</t>
  </si>
  <si>
    <t>Plan anual de vacantes</t>
  </si>
  <si>
    <t>Mantener actualizada la Oferta Publica Empleo de Carrera (OPEC) en el aplicativo SIMO 4.0 de la CNSC.</t>
  </si>
  <si>
    <t>Opec actualizada</t>
  </si>
  <si>
    <t>No de cargos reportados / total de cargos en vacancia definitiva * 100</t>
  </si>
  <si>
    <t>Pantallazo del reporte</t>
  </si>
  <si>
    <t>Proveer oportunamente las vacantes disponibles durante la vigencia</t>
  </si>
  <si>
    <t>Porcentaje de provisión de la planta</t>
  </si>
  <si>
    <t>No de cargos provistos / total de cargos de la planta * 100</t>
  </si>
  <si>
    <t>Cuadro agregado con reporte de vacantes</t>
  </si>
  <si>
    <t>Análisis de necesidades de personal</t>
  </si>
  <si>
    <t>Número de documentos</t>
  </si>
  <si>
    <t>Sumatoria</t>
  </si>
  <si>
    <t>Análisis de disponibilidad de personal e identificación fuentes de financiación de personal</t>
  </si>
  <si>
    <t>Porcentaje de ejecución de gastos de personal</t>
  </si>
  <si>
    <t>Compromiso presupuestal / Apropiación disponible * 100</t>
  </si>
  <si>
    <t>Ejecución presupuestal</t>
  </si>
  <si>
    <t>Articulación de la formación y capacitación con las áreas internas de la Unidad</t>
  </si>
  <si>
    <t>Número de capacitaciones internas</t>
  </si>
  <si>
    <t>Listas de asistencia</t>
  </si>
  <si>
    <t>Formación y capacitación en temas específicos de acuerdo con las necesidades detectadas</t>
  </si>
  <si>
    <t>Número de cursos de formación</t>
  </si>
  <si>
    <t xml:space="preserve">Llevar a cabo el programa de Inducción y reinducción con el fin de generar una cultura organizacional y fortalecer el sentido de pertenencia hacia la Unidad </t>
  </si>
  <si>
    <t>Eventos de inducción y reinducción</t>
  </si>
  <si>
    <t>Fortalecimiento de habilidades blandas en los funcionarios y directivos de la UApA</t>
  </si>
  <si>
    <t>Gestión pública, buen gobierno, cultura del servicio e integridad</t>
  </si>
  <si>
    <t>Plan de bienestar e incentivos</t>
  </si>
  <si>
    <t>Articulación con entidades promotoras de salud, ARL, DAFP y caja de compensación para ofrecer beneficios a los servidores de la Unidad</t>
  </si>
  <si>
    <t>Número de actividades articuladas</t>
  </si>
  <si>
    <t>Difusión de la actividad</t>
  </si>
  <si>
    <t>Fomento a la recreación y el deporte y uso del tiempo libre</t>
  </si>
  <si>
    <t>Número de actividades ejecutadas</t>
  </si>
  <si>
    <t>Medición de clima laboral</t>
  </si>
  <si>
    <t>Informe</t>
  </si>
  <si>
    <t>Un informe</t>
  </si>
  <si>
    <t>Informe de medición de clima</t>
  </si>
  <si>
    <t>Preparación de pre - pensionados</t>
  </si>
  <si>
    <t>Otorgar estímulos a los servidores y salario emocional</t>
  </si>
  <si>
    <t xml:space="preserve">Porcentaje de estímulos o salario emocional </t>
  </si>
  <si>
    <t>Número de estimulos - salario emocional otorgado / Número de estimulos - salario emocional solicitado</t>
  </si>
  <si>
    <t>informe sobre estímulos - salario emocional otorgados</t>
  </si>
  <si>
    <t>Revisión y factibilidad de la implementación de la estrategia de Teletrabajo en la Unidad</t>
  </si>
  <si>
    <t>Proyecto de teletrabajo</t>
  </si>
  <si>
    <t>Proyecto sobre la implementación de teletrabajo en la Unidad}</t>
  </si>
  <si>
    <t>Mejoramiento de la convivencia laboral</t>
  </si>
  <si>
    <t>Culminar el diseño y documentación del SGSST</t>
  </si>
  <si>
    <t>Procedimiento de gestión del cambio
Guía de evaluaciones médico ocupacionales</t>
  </si>
  <si>
    <t>Profesiograma
Manual del SG-SST
Política de prevensión de consumo y abuso de acohol, drogas ilícitas y tabaquismo</t>
  </si>
  <si>
    <t>Formular los programas de: medicina preventiva y del trabajo, higiene industrial y seguridad industrial</t>
  </si>
  <si>
    <t>Número de programas formulados</t>
  </si>
  <si>
    <t>Programa de seguridad industrial</t>
  </si>
  <si>
    <t>Programa de medicina preventiva y del trabajo y programa de higuiene industrial</t>
  </si>
  <si>
    <t>Ejecutar los programas según lo programado</t>
  </si>
  <si>
    <t>Porcentaje de ejecución del programa</t>
  </si>
  <si>
    <t>número de actividades cumplidas y ejecutadas / total de actividades programadas en el periodo</t>
  </si>
  <si>
    <t>Actividades ejecutadas en el perdiodo</t>
  </si>
  <si>
    <t xml:space="preserve">Revisión por la alta dirección </t>
  </si>
  <si>
    <t>Acta</t>
  </si>
  <si>
    <t>Acta de revisión por parte de la alta dirección del SG-SST</t>
  </si>
  <si>
    <t>Formular y ejecutar plan de mejoramiento según corresponda</t>
  </si>
  <si>
    <t>Un plan</t>
  </si>
  <si>
    <t>Plan de mejoramiento formulado según corresponda</t>
  </si>
  <si>
    <t>Formular el procedimiento de gestión del retiro</t>
  </si>
  <si>
    <t>Un procedimiento</t>
  </si>
  <si>
    <t>Procedimiento formulado</t>
  </si>
  <si>
    <t xml:space="preserve">Generar insumos a partir del análisis de diferentes fuentes de información </t>
  </si>
  <si>
    <t>Actividades ejecutadas en el periodo</t>
  </si>
  <si>
    <t>Porcentaje de avance en el diseño e implementación</t>
  </si>
  <si>
    <t>Seguimiento a la ejecución de los contratos</t>
  </si>
  <si>
    <r>
      <rPr>
        <b/>
        <sz val="11"/>
        <color theme="1"/>
        <rFont val="Arial"/>
        <family val="2"/>
      </rPr>
      <t xml:space="preserve">FORMATO: </t>
    </r>
    <r>
      <rPr>
        <sz val="11"/>
        <color theme="1"/>
        <rFont val="Arial"/>
        <family val="2"/>
      </rPr>
      <t>PLAN DE ACCIÓN INSTITUCIONAL - VIGENCIA 2023 
VERSIÓN 1</t>
    </r>
  </si>
  <si>
    <t>Historial de Cambios</t>
  </si>
  <si>
    <t>Versión</t>
  </si>
  <si>
    <t>Fecha</t>
  </si>
  <si>
    <t>Observaciones</t>
  </si>
  <si>
    <t>Se crea el documento de conformidad con la normatividad vigente.</t>
  </si>
  <si>
    <t>Revisión y análisis de la información relacionada del cierre de la vigencia 2022 por las ETC en la plataforma CHIP, previsto para el mes de marzo</t>
  </si>
  <si>
    <t>Revisión y análisis de la información relacionada en el tercer trimestre por la ETC en la plataforma CHIP, previsto para el mes de noviembre</t>
  </si>
  <si>
    <t>Aprobación de la propuesta por las partes</t>
  </si>
  <si>
    <t xml:space="preserve">Cumplimiento de obligaciones del contrato, avance del documento </t>
  </si>
  <si>
    <t>Avance cualitativo</t>
  </si>
  <si>
    <t>Soporte o evidencia</t>
  </si>
  <si>
    <t>Avance físico</t>
  </si>
  <si>
    <t>Avance financiero</t>
  </si>
  <si>
    <t xml:space="preserve">% </t>
  </si>
  <si>
    <t>Valor ejecutado</t>
  </si>
  <si>
    <t>%</t>
  </si>
  <si>
    <t>Seguimiento I Trimestre</t>
  </si>
  <si>
    <t xml:space="preserve">Avance meta programada </t>
  </si>
  <si>
    <r>
      <rPr>
        <sz val="10"/>
        <color theme="1"/>
        <rFont val="Arial"/>
        <family val="2"/>
      </rPr>
      <t>1. Plan de acción  desarrollo de capacidades
2. Correo electrónico plan de acción
3. Cronograma comités técnicos</t>
    </r>
    <r>
      <rPr>
        <sz val="10"/>
        <rFont val="Arial"/>
        <family val="2"/>
      </rPr>
      <t>.</t>
    </r>
  </si>
  <si>
    <t>Como proceso innovador se diseñó y envió a las 97 ETC para su diligenciamiento el "Instrumento de caracterización para la implementación de la economía circular en el PAE", donde se busca fomentar en el programa iniciativas de consumo responsable, uso eficiente de los recursos como materiales y materias primas, disminución de uso de plásticos de un solo uso, el seguimiento a la vida útil del menaje y la reducción de pérdidas y desperdicios de alimentos.
Se avanzó en la propuesta inicial de estudios previos con la revisión correspondiente para los procesos: i) Plan de Muestreo y análisis microbiológico y fisicoquímico del PAE, ii) documento técnico con piezas de información, educación y comunicación para la estandarización de porciones en el PAE Z63. v) RAS Banco Mundial modelo de alimentación escolar para las ruralidades.
En cuanto a los procesos de  iii) convenio FAO para el diseño del modelo de monitoreo y control de perdidas y desperdicios de alimentos y promoción de alimentación saludable en el marco de “Food Coalition”, iv) Estudio de viabilidad técnica desde el componente alimentario y nutricional para la inclusión del café en el Programa de Alimentación Escolar-PAE, como ingrediente primario de las minutas patrón; estos se adelatantarán a partir del II trimestre de 2023</t>
  </si>
  <si>
    <t>Formulario: Instrumento de caracterización
Convocatoria instrumento caracterización
Estudios previos muestreo
Estudios previos estandarización de porciones. 
Estudios previos RAS</t>
  </si>
  <si>
    <t>Informe semestral de evaluación del sistema de control interno vigencia 2022
Informe PQRSD
Informe de control interno contable vigencia 2022
Informe de evaluación a la gestión institucional (evaluación por dependencias)
Informe de derechos de autor software vigencia 2022
Informe LITIGOB - EKOGUI vigencia 2022
Informe de austeridad del gasto
Seguimiento al PAAC
Seguimiento a riesgos institucionales
Informe de seguimiento al SIGEP II vigencia 2022
Informe de rendición de la cuenta anual vigencia 2022
Seguimiento a la contratación</t>
  </si>
  <si>
    <r>
      <t xml:space="preserve">Informe PQRSD
Seguimiento a riesgos institucionales
Informe sobre las Declaraciones de la Ley 2013 de 2019
</t>
    </r>
    <r>
      <rPr>
        <sz val="10"/>
        <color theme="5" tint="-0.249977111117893"/>
        <rFont val="Arial"/>
        <family val="2"/>
      </rPr>
      <t>Medición del desempeño institucional - FURAG</t>
    </r>
  </si>
  <si>
    <t>El Sistema de Rendición Electrónica de la Cuenta e Informes – SIRECI, es una herramienta mediante la cual los sujetos de control, del orden nacional y territorial que manejen recursos de la Nación del SGP y SGR, deben rendir cuenta e informes, según la modalidad de rendición, a la Contraloría General de la República; en este sentido, durante el primer trimestre se rindió la cuenta en los siguientes aspectos: acuse de aceptación de obras inconclusas de los meses de enero, febrero y marzo, acuse de aceptación de rendición contractual de los meses de enero, febrero y marzo, acuse de aceptación de rendición de delitos contra la admón. pública del segundo semestre 2022 y acuse de aceptación de rendición de Cuenta Anual Consolidada – 2022.</t>
  </si>
  <si>
    <t>Acuse de aceptación de obras inconclusas mensual.
Acuse de aceptación de rendición contractual mensual.
Acuse de aceptación de rendición de delitos contra la admón. pública semestral.
Acuse de aceptación de rendición de Cuenta Anual Consolidada - 2021</t>
  </si>
  <si>
    <t>La Oficina Asesora de Control Interno, en sus deberes legales tiene la obligación de cumplir con los siguientes informes: Informe semestral de evaluación del sistema de control interno vigencia 2022, Informe PQRSD trimestral, Informe PQRSD semestral, Informe de control interno contable vigencia 2022, Informe de evaluación a la gestión institucional (evaluación por dependencias), Informe de derechos de autor software vigencia 2022, Informe LITIGOB - EKOGUI vigencia 2022, Informe de austeridad del gasto, Seguimiento al PAAC – tercer cuatrimestre, Seguimiento a riesgos institucionales trimestrales, Informe de rendición de la cuenta anual vigencia 2022 y Seguimiento a la contratación por medio del informe de evaluación y seguimiento al plan anual de adquisiciones 2022.</t>
  </si>
  <si>
    <t xml:space="preserve">Ocho (8) acuses de rendición </t>
  </si>
  <si>
    <t>Doce (12) informes</t>
  </si>
  <si>
    <t>1. Excel Herramienta PFT 2022
2. Excel Herramienta PFT 2023</t>
  </si>
  <si>
    <t>Revisión, diagnostico y planificación del modelo.</t>
  </si>
  <si>
    <t>Durante el primer trimestre se desarrollaron mesas de trabajo con el equipo financiero, con el objetivo de diseñar la herramienta de los planes financieros territoriales que ayudarán a capturar la información para la asignación de recursos, la cual se encuentra en proceso de ajuste por parte de la Subdirección de Información, para su aplicación como prueba piloto en mes de abril en la ETC Huila.</t>
  </si>
  <si>
    <t>1. Resolución 004 asignación 2023 - 13012023
2. Resolución 359 07122022 Valores de referencia ETC 2023
3. Oficio giro enero 2023
4. Oficio giro marzo 2023</t>
  </si>
  <si>
    <t>Los profesionales del equipo financiero verificaron el cargue de la información que reportaron las 96 ETC en la categoria UAPA - PAE para la vigencia 2022 y así mismo, se realizó el respectivo análisis; adicionalmente, es importante aclarar que las ETC se encuentran realizando ajustes en la categoría, lo cual genera actualizaciones en la información inicialmente verificada.</t>
  </si>
  <si>
    <t>1. Consolidado UAPA PAE 2022 96ETC 30032023
2.Presentación de análisis</t>
  </si>
  <si>
    <t xml:space="preserve">1. INOP corte 23012023
2. INOP corte 30012023
3. INOP corte 08022023
4. INOP corte 20022023
5. INOP corte 23022023
6. INOP corte 13032023
7. INOP corte 27032023
</t>
  </si>
  <si>
    <t>Durante el primer trimestre se generaron y publicaron en la página web de la Unidad 7 Informes de Operación del PAE - (INOP), los cuales fueron se compartieron con el Ministerio de Educación Nacional y los entes de control tales como la Contraloria General de la Republica, Procuraduria General de la Nación. 
Es importante indicar que, al inicio de la operación se realizaron reportes con una frecuencia mas alta y a medida que la operación se fue normalizando la frecuencia de estos informes ha disminuido; por lo tanto, se generaron 7 de los 12 programados para el trimestre.</t>
  </si>
  <si>
    <t>1. Correo ICONTEC
2. Envío información a ICONTEC
3. Pantallazo reunión virtual ICONTEC 
4. Planilla de asistencia
5. PEN-004-2023  Propuesta PAE</t>
  </si>
  <si>
    <t xml:space="preserve">Durante el mes de febrero de 2023, se realizaron dos mesas de trabajo con profesionales de ICONTEC, para dar a conocer el propósito de la elaboración de una norma técnica de calidad para el Programa de Alimentación Escolar y así mismo, dar a conocer la entidad. Producto de estas reuniones los profesionales del ICONTEC enviaron el documento de cotización con dos posibles escenarios:
Opción 1: Desarrollo del anteproyecto por parte de la UApA y el acompañamiento permanente de ICONTEC 
Opción 2: Desarrollo del anteproyecto con la participación de expertos en las áreas de alimentos, nutrición, logística y legal y el acompañamiento por parte de la UApA e ICONTEC.
Por temas de agenda, se espera que estas propuestas sean revisadas por la alta dirección de la entidad en el mes de abril, para tomar decisiones frente a la contratación. 
</t>
  </si>
  <si>
    <t>En el primer trimestre de 2023 se realizaron 347 publicaciones en las redes sociales y canales institucionales de la UApA (205 en Twitter, 88 en Facebook, 34 en instagram, 5 en Youtube y 15 en la página web)</t>
  </si>
  <si>
    <t>Documento publicaciones en medios institucionales</t>
  </si>
  <si>
    <t>Documento notas externas</t>
  </si>
  <si>
    <t>Documento comunicación interna vigencia 2023</t>
  </si>
  <si>
    <t xml:space="preserve">Informe conmemoración día internacional de la Mujer </t>
  </si>
  <si>
    <t>Se avanzó en la elaboración del documento de plan estratégico institucional 2022 -2026 y se cuenta con la versión para socialización ante el Comité Institucional de Gestión y Desempeño.</t>
  </si>
  <si>
    <t>Propuesta Plan Estratégico versión 1</t>
  </si>
  <si>
    <t>Plan de trabajo FURAG preliminar
Comunicación DAFP</t>
  </si>
  <si>
    <t>Se construyó plan de acción preliminar del MIPG para el cumplimiento de los requisitos pendientes de la vigencia 2022; sin embargo, el DAFP emitió una comunicación en la cual se programa la medición de desempeño institucional a través de FURAG para el 2do trimestre del año 2023. En este sentido, se tienen programadas las acciones a partir del 2do trimestre del año. Es importante aclarar que, para el primer trimestre no se programaron actividades a ejecutar.</t>
  </si>
  <si>
    <t xml:space="preserve">Plan de trabajo SIG.
Matriz de identificación de requisitos
Resultado implementación metodologías
</t>
  </si>
  <si>
    <t>Se elaboró un boletín informativo de cobertura PAE reportada por las 97 ETC en el Sistema Integrado de Matrícula (SIMAT), indicando el número de beneficiarios del programa para las diferentes categorías (zona, jornada, grupo poblacional entre otras), el cual servirá de insumo para la toma de decisiones de la Alta Dirección.</t>
  </si>
  <si>
    <t>Se elaboró el plan de trabajo en el marco de la optimización de procesos que adelanta la UApA y se ejecutaron las actividades programadas para el primer trimestre. Así mismo, se identificaron los requisitos a cumplir de cada componente del Sistema.</t>
  </si>
  <si>
    <r>
      <t xml:space="preserve">Durante el primer trismestre de 2023 se llevaron a cabo las siguientes acciones, en la finalizacion de la primera etapa de desarrollo del Sistema SiPAE: 
-Certificación de desarrollo, pruebas puesta en producción y estabilizacion del 100% de los requerimientos pactados en la minuta contractual.
-Terminación de los contratos de Desarrollo e Interventoría
-Entrega de la documentación completa de desarrollo (Dossiers, manualesy documentos de secion de derechos).
-Socializacion del sistema al interior de la UApA, con las dierentes subdirecciones y oficinas asesoras
</t>
    </r>
    <r>
      <rPr>
        <b/>
        <sz val="10"/>
        <color rgb="FFFF0000"/>
        <rFont val="Arial"/>
        <family val="2"/>
      </rPr>
      <t>NOTA INGENIERO: De acuerdo con las actividades programadas en el plan de acción, se indica que los avances que se tuvieron durante el primer trimestre del 2023 dan cuenta de fases de cierre de lo contratado en vigencias anteriores y no corresponden a lo planeado como descripción de la meta. De esta manera se solicita amablemente la actualización de las actividades contempladas para la vigencia 2023, por lo que requerimos de su apoyo para llevar a cabo dicha actualización.</t>
    </r>
  </si>
  <si>
    <t>Esta actividad no se va a contemplar debido a que desde la alta dirección se encuentran en proceso de toma de decisiones acerca de lo que será el desarrollo, despliegue y capacitación del resto de funcionalidades del sistema de información SiPAE en territorio.</t>
  </si>
  <si>
    <t xml:space="preserve">Informe acompañamiento territorial y reporte de acompañamiento 
</t>
  </si>
  <si>
    <t xml:space="preserve"> Entidades Territoriales con identificación de línea de base ( necesidades de ATI)
Entidades Territoriales con acciones de asistencia técnica integral</t>
  </si>
  <si>
    <t xml:space="preserve">
Durante el periodo de enero a marzo se realizaron acciones de acompañamiento integral a 84 ETC, entre las cuales se pueden mencionar acompañamiento territorial, asistencia técnica integral y jornadas de asistencia colectiva. Las mesas de trabajo realizadas de manera individual con cada ETC, responden a solicitudes realizadas por cada entidad y/o a la programación realizada por el profesional de fortalecimiento asignado, conforme las alertas evidenciadas en la implementación del programa. 
Por otro lado, se avanzó en la estructuración de la herramienta para la identificación de la línea base, en coordinación con las demás dependencias de la UApA para su implementación en el segundo trimestre de la vigencia</t>
  </si>
  <si>
    <t xml:space="preserve">Informe planes de fortalecimiento
</t>
  </si>
  <si>
    <t xml:space="preserve">Durante el primer trimestre, se realizó la identificación de  ETC  que requieren plan de fortalecimiento a partir de los planes de mejora resultado de la auditoria 2021 y 2022; así mismo, se elaborarán los planes de acuerdo con las acciones de asistencia técnica y/o seguimiento al programa. </t>
  </si>
  <si>
    <t xml:space="preserve">Informe mecanismos de participación ciudadana ETC. </t>
  </si>
  <si>
    <t>En el primer trimestre, a través del seguimiento realizado por parte de la UApA, se evidenció avance en 36 Entidades Territoriales Certificadas así:  22  Entidades Territoriales desarrollaron espacios de participación ciudadana y 14 ETC cuentan con programación para su cumplimiento en el mes de abril.</t>
  </si>
  <si>
    <t>Se realizó el reporte del registro de los cargos en el aplicativo SIMO 4.0 de la CNSC en el mes de mayo de 2022.</t>
  </si>
  <si>
    <t>Pantallazo del registro de los cargos</t>
  </si>
  <si>
    <t>Se realizó el registro de ocho (8) vacantes por renuncia regularmente aceptada, con provisión de cuatro (4) vacantes, quedando pendiente el reporte de la provisión de las (4) vacantes restantes para el segundo trimestre de la vigencia.</t>
  </si>
  <si>
    <t>Ordenes de pago
Reporte ejecución presupuestal</t>
  </si>
  <si>
    <t xml:space="preserve">La Subdirección de Gestón Corporativa, en el aniversario de la entidad, realizó actividad referente al fortalecimiento de las habilidades blandas de lo servidores públicos lo cual impacta en el ambiente de trabajo. </t>
  </si>
  <si>
    <t>Informe sobre estímulos - salario emocional otorgados</t>
  </si>
  <si>
    <t xml:space="preserve">La Subdirección de Gestión Corporativa, presenta informe de estímulos y salario emocional entregados a los servidores públicos, tales como los permisos otorgados conforme a lo regulado internamente y las  actividades de reconocimiento como el día de la mujer y el aniversario de la Unidad. </t>
  </si>
  <si>
    <t xml:space="preserve">La Subdirección de Gestón Corporativa, en el aniversario de la entidad, realizó actividad referente al fortalecimiento de las habilidades blandas de lo servidores públicos lo que impacta en el ambiente de trabajo. </t>
  </si>
  <si>
    <t>Procedimiento y guía</t>
  </si>
  <si>
    <t>Conforme al cronograma de actividades del SST se programaron veinte (20) actividades, ejecutadas en el primer trimestre, dando cumplimiento a los estándares mínimos establecidos en la Resolución 312 de 2019.</t>
  </si>
  <si>
    <t>Plan de trabajo anual de Seguridad y Salud en el Trabajo 2023</t>
  </si>
  <si>
    <t xml:space="preserve">Procedimiento </t>
  </si>
  <si>
    <t xml:space="preserve">Actos administrativos de renuncia y posesión, y cuadro agregado con reporte de vacantes </t>
  </si>
  <si>
    <t>Plan de trabajo
Solicitud de información
Consolidado Control de Documentos</t>
  </si>
  <si>
    <t>Se realizó la contratación del equipo de trabajo que apoyará el proceso de Formalización Laboral, dando inicio al cronograma de trabajo el 27/03/2023.  Se realizó la solicitud y recopilación de la documentación requerida para el análisis de la estructura organizacional. Esta documentación contempla el mapa de procesos</t>
  </si>
  <si>
    <t>Se efectuó el pago total de la nómina de la Unidad según proyección correspondiente a los meses de enero, febrero y marzo de la vigencia 2023,  hasta el momento no se ha identificado la necesidad de provisión de recursos adicionales, quedando pendiente la aprobación del Decreto para el incremento salarial, que se verá reflejado en el próximo trimestre.</t>
  </si>
  <si>
    <r>
      <t>Listas de asistencia, acta y presentación.</t>
    </r>
    <r>
      <rPr>
        <b/>
        <sz val="10"/>
        <color rgb="FFFF0000"/>
        <rFont val="Arial"/>
        <family val="2"/>
      </rPr>
      <t xml:space="preserve"> </t>
    </r>
  </si>
  <si>
    <t>La Subdirección de Información realizó capacitación en herramienta SiPAE y levantamiento de activos de información.</t>
  </si>
  <si>
    <t>Se estructuraron las actividades que se desarrollaran en el marco del plan institucional de capacitación, como se evidencia en el anexo técnico del contrato de Compensar.
Adicionalmente se adelantaron las gestiones, para la capacitación en temas relacionados con derecho disciplinario, debido a que por los cambios introducidos por la Ley 2094 de 2021 en el proceso, se modificaron funciones y se adecuó el mismo para separar la etapa de instrucción y juzgamiento. Esta capacitación se adelantará el segundo trimestre con soporte en el contrato de prestación de servicios con Compensar - Plan de Capacitación firmado el 14/03/2023.</t>
  </si>
  <si>
    <t>Correo electrónico de solicitud de información
Información general del seminario</t>
  </si>
  <si>
    <t>Listas de asistencia y memoria del evento</t>
  </si>
  <si>
    <t>Se proyectó el procedimiento de gestion del cambio aplicado al SST y la guía de evaluaciones médico ocupacionales,  esta documentación se presentarán para formalización en el segundo trimestre de la vigencia actual, una vez se cuente con la aprobación de la nueva estructura de procesos por parte del Comité Institucional de Gestión y Desempeño</t>
  </si>
  <si>
    <t>Se proyectó el procedimiento de gestión del retiro, el cual  se  presentará para formalización en el segundo trimestre de la vigencia actual, una vez se cuente con la aprobación de la nueva estructura de procesos por parte del Comité Institucional de Gestión y Desempeño.</t>
  </si>
  <si>
    <t>Se elaboró el plan de trabajo para la revisión y actualizacion de los lineamientos, anexos e instrumentos para la operación del Programa de Alimentación Escolar, con base en este se inició en los diferentes equipos funcionales de la UApA el proceso de actualización de cada uno de los anexos: alimentación saludable y sostenible, calidad e inocuidad, administrativo y financiero, participación ciudadana, compras públicas locales, seguimiento y monitoreo; así como el diseño del anexo de información.
Para el avance en la resolución se requiere los anexos técnicos actualizados; en este sentido,  se desarrollará durante el II y III trimestre de 2023.</t>
  </si>
  <si>
    <t>Plan de trabajo lineamientos</t>
  </si>
  <si>
    <t xml:space="preserve">Definición, validación y plan de acción de las estrategias que se aprueben desde la alta dirección </t>
  </si>
  <si>
    <r>
      <t xml:space="preserve">Se diseñó y validó el plan para el desarrollo de capacidades técnicas  y articulación con universidades y organismos de cooperación para el fomento de la innovación e investigación que favorezcan la gobernanza local y el posicionamiento del Programa de Alimentación Escolar, el cual fue remitido vía correo electrónico el 01 de febrero de 2023 a los directivos. 
</t>
    </r>
    <r>
      <rPr>
        <sz val="10"/>
        <color rgb="FFFF0000"/>
        <rFont val="Arial"/>
        <family val="2"/>
      </rPr>
      <t xml:space="preserve">
</t>
    </r>
    <r>
      <rPr>
        <sz val="10"/>
        <color theme="1"/>
        <rFont val="Arial"/>
        <family val="2"/>
      </rPr>
      <t xml:space="preserve">Se diseñó un plan de trabajo y un cronograma para los comités técnicos virtuales que se realizarán con una periodicidad bimestral para los dos componentes técnicos de Calidad e Inocuidad y Alimentación Saludable. En estos espacios se convocará a las 97 ETC, con posibilidad de ampliar a los actores del PAE con interés en el tema de los municipios que vienen operando el programa, siempre se cuenta con un invitado externo y un espacio práctico de análisis. A la fecha se han realizado 2 espacios técnicos y analíticos dirigidos a los equipos que hacen parte de las ETC con el propósito de profundizar aspectos propios de la operación, analizar estudios de caso y favorecer un diálogo y construcción colectiva. </t>
    </r>
    <r>
      <rPr>
        <sz val="10"/>
        <rFont val="Arial"/>
        <family val="2"/>
      </rPr>
      <t xml:space="preserve">
Respecto a los estudios previos del convenio con el SENA, estos se adelantarán en el segundo trimestre de 2023, toda vez que, los acercamientos con los directivos de la entidad en mención se iniciaron a partir del mes de abril; ya que no fue posible el contacto en el primer trimestre de 2023, a fin de definir las actividades en conjunto, conforme la misionalidad de ambas Entidades </t>
    </r>
  </si>
  <si>
    <t>Avance en el plan de fortalecimiento para el desarrollo de capacidades institucionales y comunitarias en calidad e inocuidad, alimentación saludable y sostenible, compras locales y enfoque diferencial étnico.
Inicio de actividades en el marco de la carta o memorando de entendimiento UAPA-SENA</t>
  </si>
  <si>
    <t>Inicio de actualización anexo técnico de seguimiento y monitoreo como insumo para el diseño del modelo de seguimiento, monitoreo y control del PAE</t>
  </si>
  <si>
    <t>Diagnóstico y plan de trabajo para el diseño del modelo de seguimiento, monitoreo y control del PAE.</t>
  </si>
  <si>
    <t>Avance en el plan de fortalecimiento para el desarrollo de capacidades institucionales y comunitarias en calidad e inocuidad , alimentación saludable y sostenible, compras locales y enfoque diferencial étnico.
Inicio de actividades en el marco de la carta o memorando de entendimiento UAPA-SENA</t>
  </si>
  <si>
    <t>Diseño de la bateria de indicadores y validación en terrirorio.
Desarrollo de espacios de trabajo en campo con las ETC para revisión del avance en la incorporación del modelo de seguimiento, monitoreo y control del PAE en territorio</t>
  </si>
  <si>
    <t>*Diseño de instrumento y aplicación a las ETC para recabar la información de implementación de economía circular en el PAE. 
*Estudios previos contratos:  i) Plan de Muestreo y análisis microbiológico y fisicoquímico del PAE, ii) documento técnico con piezas de información, educación y comunicación para la estandarización de porciones en el PAE , III) RAS Banco Mundial modelo de alimentación escolar para las ruralidades.</t>
  </si>
  <si>
    <t>Diseño de instrumentos y convocatoria para la presentación de acciones y prácticas innovadoras en la operación del PAE a todos los actores institucionales y comunitarios del programa. 
Estudios previos contratos:   i) Estudio de viabilidad técnica desde el componente alimentario y nutricional para la inclusión del café en el Programa de Alimentación Escolar-PAE, como ingrediente primario de las minutas patrón.
Legalización e inicio de ejecución contratos y convenios:  i) Plan de Muestreo y análisis microbiológico y fisicoquímico del PAE, ii) documento técnico con piezas de información, educación y comunicación para la estandarización de porciones en el PAE iii) RAS Banco Mundial modelo de alimentación escolar para las ruralidades.</t>
  </si>
  <si>
    <t>Consolidación y sistematización de las acciones y prácticas innovadoras en la operación del PAE a todos los actores institucionales y comunitarios del programa.
Revisión por pares internos y externos  de las acciones y prácticas innovadoras en la operación del PAE a todos los actores institucionales y comunitarios del programa. 
Legalización e inicio de ejecución contratos y convenios:) Estudio de viabilidad técnica desde el componente alimentario y nutricional para la inclusión del café en el Programa de Alimentación Escolar-PAE, como ingrediente primario de las minutas patrón.
% de Ejecución contratos y convenios:  i) Plan de Muestreo y análisis microbiológico y fisicoquímico del PAE, ii) documento técnico con piezas de información, educación y comunicación para la estandarización de porciones en el PAE, iii) Estudio de viabilidad técnica desde el componente alimentario y nutricional para la inclusión del café en el Programa de Alimentación Escolar-PAE, como ingrediente primario de las minutas patrón. iv) RAS Banco Mundial modelo de alimentación escolar para las ruralidades</t>
  </si>
  <si>
    <t>Diseño, diagramación del portafolio y presentación a las ETC y demás actores del PAE de las acciones y prácticas innovadoras en la operación del PAE a todos los actores institucionales y comunitarios del programa. 
% de Ejecución contratos y convenios:  i) Plan de Muestreo y análisis microbiológico y fisicoquímico del PAE, ii) documento técnico con piezas de información, educación y comunicación para la estandarización de porciones en el PAE, iii) Estudio de viabilidad técnica desde el componente alimentario y nutricional para la inclusión del café en el Programa de Alimentación Escolar-PAE, como ingrediente primario de las minutas patrón. iv) RAS Banco Mundial modelo de alimentación escolar para las ruralidades.</t>
  </si>
  <si>
    <t xml:space="preserve">Se realizaron 47 comunicaciones externas con contenido sobre la gestión de la UApA. Estas corresponden a noticias en medios externos en donde la UApA es fuente de información. En consecuencia se reportan las 47 de las cuales se tiene evidencia de la publicación realizada en estos medios. </t>
  </si>
  <si>
    <t xml:space="preserve">Se elaboró el documento que contiene la estrategia de comunicaciones de la vigencia 2023, la cual se integra por el componente de comunicación interna. Esta estrategia fue socializada al Director General, el Subdirector General, la Subdirectora de Análisis, Calidad e Innovación y el Subdirector de Gestión Corporativa, . Es importante aclarar que, la estrategia es susceptible de ajustes durante el proceso de ejecución. </t>
  </si>
  <si>
    <t xml:space="preserve">Se elaboró informe de seguimiento a la campaña de comunicación interna, la cual contiene 8 piezas comunicativas de divulgación de información de interes general para los servidores de la UApA. </t>
  </si>
  <si>
    <t xml:space="preserve">No se tenía programada meta para el primer trimestre, sin embargo, se reporta que el el 8 de marzo de 2023 en 6 ciudades de Colombia (Bogotá, Florencia, Funza, Arauca, Quibdó y Valledupar), se llevó a cabo la conmemoración del día internacional de la mujer con el fin de resaltar la labor que realizan las manipuladoras de alimentos del PAE. </t>
  </si>
  <si>
    <t>Reporte del INOP quincenalmente</t>
  </si>
  <si>
    <t xml:space="preserve">Reporte del INOP </t>
  </si>
  <si>
    <t>Elaborar informes  que permitan reflejar el cumplimiento de las políticas, planes y programas del PAE (INOP), de acuerdo con la periodiciodad correspondiente.</t>
  </si>
  <si>
    <t>Junio de 2023</t>
  </si>
  <si>
    <t>Seguimiento II Trimestre</t>
  </si>
  <si>
    <t>2. Promover una operación más descentralizada del PAE, a cargo de los municipios, que fomente el desarrollo y crecimiento de las economías locales y regionales, privilegiando la participación de las comunidades en la operación y el control social del programa.</t>
  </si>
  <si>
    <t>3. Fortalecer las capacidades de las entidades territoriales, mediante la asistencia técnica, que promueva entornos escolares saludables y el desarrollo socioemocional orientado a la alimentación saludable.</t>
  </si>
  <si>
    <t>4. Implementar modelos diferenciales, inclusivos y diversos para la operación del PAE en la zona urbana y en las ruralidades, con pertinencia territorial y enfoque étnico, priorizando las modalidades de preparación en sitio y el rescate del patrimonio gastronómico.</t>
  </si>
  <si>
    <t xml:space="preserve">5. Promover la eficiencia y transparencia a partir del desarrollo y despliegue del SiPAE para la ejecución y seguimiento del PAE. </t>
  </si>
  <si>
    <t>6. Fortalecimiento institucional (Transversal)</t>
  </si>
  <si>
    <t>RETOS PAE 2022 -2026 ACTUALIZADOS</t>
  </si>
  <si>
    <t>1. Incrementar progresivamente la cobertura hasta alcanzar la universalidad (95%). Brindar atención en municipios con alto riesgo de inseguridad alimentaria, en el marco del “Programa Hambre Cero”, durante el receso escolar.</t>
  </si>
  <si>
    <t>Diseñar un modelo de distribución de recursos, que incluya criterios de equidad y eficacia para asignar oportunamente los recursos a las ETC.</t>
  </si>
  <si>
    <t>En el segundo trimestre de la vigencia 2023 se realizaron transferencias a las ETC de la Resolución 004, por un valor total de $271.850.121.322.; Resolución 092 por valor de $14.863.297.139 y Resolución 115 por valor de $5.056.162.545.</t>
  </si>
  <si>
    <t>En el primer trimestre de la vigencia 2023 se realizaron transferencias a las ETC, a traves de dos giros en los meses de enero y marzo, por un valor total de 532.658.037.415</t>
  </si>
  <si>
    <t xml:space="preserve">
Oficio giro mayo 2023
Oficio giro R.092 y 115 de mayo 2206
Resolución No 092 de 11 de mayo de 2023
Resolución No 115 del 30 de mayo de 2023
Soporte giro junio R.092 y 115
</t>
  </si>
  <si>
    <t>Los profesionales del equipo financiero verificaron el cargue de la información que reportaron las 97 ETC en la categoría UAPA - PAE para el primer trimestre 2023 y así mismo, se realizó el respectivo análisis; adicionalmente, es importante aclarar que las ETC se encuentran realizando ajustes en la categoría, lo cual genera actualizaciones en la información inicialmente verificada.
Para esta actividad se había proyectado el apoyo de 8 financieros, de los cuales a la fecha están apoyando el proceso 3 profesionales (Charles Casas, Manuel Rodríguez y Diana Pinzón)</t>
  </si>
  <si>
    <r>
      <t xml:space="preserve">1. Consolidado UAPA PAE 1-2023 97ETC 09062023
</t>
    </r>
    <r>
      <rPr>
        <sz val="10"/>
        <color rgb="FFC00000"/>
        <rFont val="Arial"/>
        <family val="2"/>
      </rPr>
      <t>el análisis?</t>
    </r>
  </si>
  <si>
    <t xml:space="preserve">
1. INOP corte 17042023
2. INOP corte 03052023
3. INOP corte 15052023
4. INOP corte 30052023
5. INOP corte 14062023
</t>
  </si>
  <si>
    <t>Durante el segundo trimestre se generaron y publicaron en la página web de la Unidad 5 Informes de Operación del PAE - (INOP), los cuales fueron compartidos con el Ministerio de Educación Nacional y los entes de control tales como la Contraloría General de la Republica, Procuraduría General de la Nación. 
La meta proyectada para el segundo trimestre eran 7 informes, de los cuales se presentaron 5, esto se da debido que el informe con fecha del 17 de abril debía presentarse el 10 de abril, de acuerdo a la periodicidad de cada quince días, corriéndose una semana y también por el receso escolar que se dio en la segunda quincena de junio.</t>
  </si>
  <si>
    <t xml:space="preserve">Durante el trimestre se realizaron las reuniones necesarias con los profesionales técnicos de la Subdirección de Análisis, Calidad e Innovación para la revisión de las observaciones al estudio previo de la contratación y el análisis de costos, se entregaron las versiones finales de los documentos para ser radicados en contratación e iniciar el contrato en el mes de julio; la opción que decidió la entidad fue hacer una primera fase en la vigencia 2023 y en el 2024 culminar la elaboración de la norma técnica de calidad para el PAE </t>
  </si>
  <si>
    <t>Correo electrónico, estudios previos y análisis del sector</t>
  </si>
  <si>
    <t>1. Documento Plan Estratégico Institucional UApA 2022 2026 
2. Presentación PEI UApA 2022 2026</t>
  </si>
  <si>
    <r>
      <t xml:space="preserve">Se realizaron los siguientes ajustes, en atención a las solicitudes de los líderes de las dependencias:
</t>
    </r>
    <r>
      <rPr>
        <b/>
        <sz val="10"/>
        <color theme="1"/>
        <rFont val="Arial"/>
        <family val="2"/>
      </rPr>
      <t xml:space="preserve">
</t>
    </r>
    <r>
      <rPr>
        <b/>
        <sz val="10"/>
        <color theme="8" tint="-0.249977111117893"/>
        <rFont val="Arial"/>
        <family val="2"/>
      </rPr>
      <t xml:space="preserve">Subdiección General: </t>
    </r>
    <r>
      <rPr>
        <b/>
        <sz val="10"/>
        <color theme="1"/>
        <rFont val="Arial"/>
        <family val="2"/>
      </rPr>
      <t xml:space="preserve">
Actividad fila 21: </t>
    </r>
    <r>
      <rPr>
        <sz val="10"/>
        <color theme="1"/>
        <rFont val="Arial"/>
        <family val="2"/>
      </rPr>
      <t xml:space="preserve">Se ajustó el valor anual asignado, meta física anual, programación meta 1er, 2do y 3er trimestre y programaciónde  recursos 1er, 2do y 3er trimestre.
</t>
    </r>
    <r>
      <rPr>
        <b/>
        <sz val="10"/>
        <color theme="1"/>
        <rFont val="Arial"/>
        <family val="2"/>
      </rPr>
      <t xml:space="preserve">Actividad fila 22: </t>
    </r>
    <r>
      <rPr>
        <sz val="10"/>
        <color theme="1"/>
        <rFont val="Arial"/>
        <family val="2"/>
      </rPr>
      <t xml:space="preserve">Se eliminó la programación de la meta, descripción de la meta y programación de recursos 1er trimestre; por otro lado, se modificó la programación de la meta 2do, 3er y 4to trimestre, descripción meta 2do y 3er trimestre y programación de recursos 3er trimestre.
</t>
    </r>
    <r>
      <rPr>
        <b/>
        <sz val="10"/>
        <color theme="1"/>
        <rFont val="Arial"/>
        <family val="2"/>
      </rPr>
      <t xml:space="preserve">
Actividad fila 23: </t>
    </r>
    <r>
      <rPr>
        <sz val="10"/>
        <color theme="1"/>
        <rFont val="Arial"/>
        <family val="2"/>
      </rPr>
      <t xml:space="preserve">Se ajustó el valor anual asignado, descripción de la meta 1er, 2do, 3er y 4to trimestre y la programación recursos 1er, 2do, 3er y 4to trimestre. Adicionalmente, la sumatoria de los valores registrados en programación de recursos para cada trimestre ($1.222.827.000) era superior al valor anual asignado ($750.000.000); en este sentido, se validó con la profesional correspondiente y se realizó nuevo ajuste en la programación de recursos del 3er y 4to trimestre.
</t>
    </r>
    <r>
      <rPr>
        <b/>
        <sz val="10"/>
        <color theme="1"/>
        <rFont val="Arial"/>
        <family val="2"/>
      </rPr>
      <t>Actividad fila 24:</t>
    </r>
    <r>
      <rPr>
        <sz val="10"/>
        <color theme="1"/>
        <rFont val="Arial"/>
        <family val="2"/>
      </rPr>
      <t xml:space="preserve"> Se ajustó la actividad, la meta física anual, la programación de la meta del 1er, 2do, 3er y 4to trimestre y la descripción de la meta del 1er, 2do, 3er y 4to trimestre
</t>
    </r>
    <r>
      <rPr>
        <b/>
        <sz val="10"/>
        <color theme="1"/>
        <rFont val="Arial"/>
        <family val="2"/>
      </rPr>
      <t xml:space="preserve">Actividad fila 25: </t>
    </r>
    <r>
      <rPr>
        <sz val="10"/>
        <color theme="1"/>
        <rFont val="Arial"/>
        <family val="2"/>
      </rPr>
      <t xml:space="preserve">Se eliminó la programación de recursos del 1er trimestre y se modificó la programación de la meta 1er, 2do, 3er y 4to trimestre, la descripción de la meta 1er y 2do trimestre y la programación recursos 2do, 3er y 4 to trimestre
</t>
    </r>
    <r>
      <rPr>
        <b/>
        <sz val="10"/>
        <color theme="8" tint="-0.249977111117893"/>
        <rFont val="Arial"/>
        <family val="2"/>
      </rPr>
      <t xml:space="preserve">Subdirección de Información:
</t>
    </r>
    <r>
      <rPr>
        <b/>
        <sz val="10"/>
        <color theme="1"/>
        <rFont val="Arial"/>
        <family val="2"/>
      </rPr>
      <t xml:space="preserve">
Actividad fila 36: </t>
    </r>
    <r>
      <rPr>
        <sz val="10"/>
        <color theme="1"/>
        <rFont val="Arial"/>
        <family val="2"/>
      </rPr>
      <t xml:space="preserve">Se elimina la actividad para la vigencia 
</t>
    </r>
    <r>
      <rPr>
        <b/>
        <sz val="10"/>
        <color theme="8" tint="-0.249977111117893"/>
        <rFont val="Arial"/>
        <family val="2"/>
      </rPr>
      <t xml:space="preserve">Subdirección de Análisis, Calidad e Innovación:
</t>
    </r>
    <r>
      <rPr>
        <b/>
        <sz val="10"/>
        <rFont val="Arial"/>
        <family val="2"/>
      </rPr>
      <t>Actividad fila 27:</t>
    </r>
    <r>
      <rPr>
        <b/>
        <sz val="10"/>
        <color theme="8" tint="-0.249977111117893"/>
        <rFont val="Arial"/>
        <family val="2"/>
      </rPr>
      <t xml:space="preserve"> </t>
    </r>
    <r>
      <rPr>
        <sz val="10"/>
        <rFont val="Arial"/>
        <family val="2"/>
      </rPr>
      <t>Se ajustó la descripción de la meta del 1er, 2do, 3er y 4to trimestre.</t>
    </r>
    <r>
      <rPr>
        <b/>
        <sz val="10"/>
        <rFont val="Arial"/>
        <family val="2"/>
      </rPr>
      <t xml:space="preserve">
Actividad fila 28: </t>
    </r>
    <r>
      <rPr>
        <sz val="10"/>
        <rFont val="Arial"/>
        <family val="2"/>
      </rPr>
      <t xml:space="preserve">Se ajustó la descripción de la meta del 1er, 2do, 3er y 4to trimestre, y la programación de la meta del 1er y 4to trimestre.
</t>
    </r>
    <r>
      <rPr>
        <b/>
        <sz val="10"/>
        <rFont val="Arial"/>
        <family val="2"/>
      </rPr>
      <t xml:space="preserve">Actividad fila 29-30: </t>
    </r>
    <r>
      <rPr>
        <sz val="10"/>
        <rFont val="Arial"/>
        <family val="2"/>
      </rPr>
      <t xml:space="preserve">Se ajustó la descripción de la meta del 1er, 2do, 3er y 4to trimestre. En la fila 30 se ajustó el valor anual asignado asociado al rubro C-2201-0700-2-0-2201006-02; por otro lado, se eliminó la programación de recursos del 2do trimestre y se ajustó la programación de recursos del 3er y 4to trimestre. 
</t>
    </r>
    <r>
      <rPr>
        <sz val="10"/>
        <color theme="1"/>
        <rFont val="Arial"/>
        <family val="2"/>
      </rPr>
      <t xml:space="preserve">
</t>
    </r>
    <r>
      <rPr>
        <b/>
        <sz val="10"/>
        <color rgb="FF0070C0"/>
        <rFont val="Arial"/>
        <family val="2"/>
      </rPr>
      <t xml:space="preserve">Subdirección de Fortalecimiento: 
</t>
    </r>
    <r>
      <rPr>
        <b/>
        <sz val="10"/>
        <rFont val="Arial"/>
        <family val="2"/>
      </rPr>
      <t xml:space="preserve">Actividad fila 31. </t>
    </r>
    <r>
      <rPr>
        <sz val="10"/>
        <rFont val="Arial"/>
        <family val="2"/>
      </rPr>
      <t xml:space="preserve">Se ajustó el valor anual asignado, se elimina la programación de recursos del 1er trimestre y se modifica la programación de recursos del 2do, 3er y 4to trimestre.
</t>
    </r>
    <r>
      <rPr>
        <b/>
        <sz val="10"/>
        <color theme="8" tint="-0.249977111117893"/>
        <rFont val="Arial"/>
        <family val="2"/>
      </rPr>
      <t xml:space="preserve">
Subdirección de Gestión Corporativa:
</t>
    </r>
    <r>
      <rPr>
        <b/>
        <sz val="10"/>
        <color theme="1"/>
        <rFont val="Arial"/>
        <family val="2"/>
      </rPr>
      <t>Actividad fila 44.</t>
    </r>
    <r>
      <rPr>
        <b/>
        <sz val="10"/>
        <color theme="8" tint="-0.249977111117893"/>
        <rFont val="Arial"/>
        <family val="2"/>
      </rPr>
      <t xml:space="preserve">  </t>
    </r>
    <r>
      <rPr>
        <sz val="10"/>
        <color theme="1"/>
        <rFont val="Arial"/>
        <family val="2"/>
      </rPr>
      <t>Se eliminió el valuar anual asignado, y la programación de recursos para el 1er, 2do, 3er y 4to trimestre</t>
    </r>
    <r>
      <rPr>
        <b/>
        <sz val="10"/>
        <color theme="8" tint="-0.249977111117893"/>
        <rFont val="Arial"/>
        <family val="2"/>
      </rPr>
      <t xml:space="preserve">
</t>
    </r>
    <r>
      <rPr>
        <sz val="10"/>
        <rFont val="Arial"/>
        <family val="2"/>
      </rPr>
      <t xml:space="preserve">
</t>
    </r>
    <r>
      <rPr>
        <b/>
        <sz val="10"/>
        <color theme="8" tint="-0.249977111117893"/>
        <rFont val="Arial"/>
        <family val="2"/>
      </rPr>
      <t>Oficina de Planeación:</t>
    </r>
    <r>
      <rPr>
        <sz val="10"/>
        <rFont val="Arial"/>
        <family val="2"/>
      </rPr>
      <t xml:space="preserve"> 
</t>
    </r>
    <r>
      <rPr>
        <b/>
        <sz val="10"/>
        <rFont val="Arial"/>
        <family val="2"/>
      </rPr>
      <t xml:space="preserve">Actividad fila 16: </t>
    </r>
    <r>
      <rPr>
        <sz val="10"/>
        <rFont val="Arial"/>
        <family val="2"/>
      </rPr>
      <t>Se ajustó el valor anual asignado y la programación de recursos del 2do y 3er trimestre; por otro lado, se elimina la programación de recursos del 4to trimestre.</t>
    </r>
    <r>
      <rPr>
        <b/>
        <sz val="10"/>
        <rFont val="Arial"/>
        <family val="2"/>
      </rPr>
      <t xml:space="preserve">
Actividad fila 17:</t>
    </r>
    <r>
      <rPr>
        <sz val="10"/>
        <rFont val="Arial"/>
        <family val="2"/>
      </rPr>
      <t xml:space="preserve"> Se ajustó el valor anual asignado y la programación de recursos del 1er, 2do y 3er trimestre; por otro lado, se elimina la programación de recursos del 4to trimestre.
</t>
    </r>
    <r>
      <rPr>
        <b/>
        <sz val="10"/>
        <rFont val="Arial"/>
        <family val="2"/>
      </rPr>
      <t xml:space="preserve">
Actividad fila 18:</t>
    </r>
    <r>
      <rPr>
        <sz val="10"/>
        <rFont val="Arial"/>
        <family val="2"/>
      </rPr>
      <t xml:space="preserve"> Se ajustó el valor anual asignado y la programación de recursos del 1er, 2do y 3er trimestre; por otro lado, se elimina la programación de recursos del 4to trimestre.
</t>
    </r>
    <r>
      <rPr>
        <b/>
        <sz val="10"/>
        <color theme="8" tint="-0.249977111117893"/>
        <rFont val="Arial"/>
        <family val="2"/>
      </rPr>
      <t xml:space="preserve">Oficina de Comunicaciones: 
Actividad fila 10, 11 y 12: </t>
    </r>
    <r>
      <rPr>
        <sz val="10"/>
        <rFont val="Arial"/>
        <family val="2"/>
      </rPr>
      <t xml:space="preserve">Se ajusta el valor anual asignado
</t>
    </r>
    <r>
      <rPr>
        <b/>
        <sz val="10"/>
        <color theme="1"/>
        <rFont val="Arial"/>
        <family val="2"/>
      </rPr>
      <t xml:space="preserve">
</t>
    </r>
    <r>
      <rPr>
        <b/>
        <sz val="10"/>
        <color theme="8" tint="-0.249977111117893"/>
        <rFont val="Arial"/>
        <family val="2"/>
      </rPr>
      <t xml:space="preserve">Oficina de Control Interno: 
</t>
    </r>
    <r>
      <rPr>
        <sz val="10"/>
        <color theme="1"/>
        <rFont val="Arial"/>
        <family val="2"/>
      </rPr>
      <t xml:space="preserve">
</t>
    </r>
    <r>
      <rPr>
        <b/>
        <sz val="10"/>
        <color theme="1"/>
        <rFont val="Arial"/>
        <family val="2"/>
      </rPr>
      <t>Actividad fila 37:</t>
    </r>
    <r>
      <rPr>
        <sz val="10"/>
        <color theme="1"/>
        <rFont val="Arial"/>
        <family val="2"/>
      </rPr>
      <t xml:space="preserve"> Se ajustó la meta física anual, y la programación y descripción de la meta del 1er trimestre
</t>
    </r>
    <r>
      <rPr>
        <b/>
        <sz val="10"/>
        <color theme="1"/>
        <rFont val="Arial"/>
        <family val="2"/>
      </rPr>
      <t xml:space="preserve">Actividad fila 38: </t>
    </r>
    <r>
      <rPr>
        <sz val="10"/>
        <color theme="1"/>
        <rFont val="Arial"/>
        <family val="2"/>
      </rPr>
      <t xml:space="preserve">Se ajustó la programación y descripción de la meta del 1er y 4to trimestre
</t>
    </r>
  </si>
  <si>
    <t>El documento fue elaborado, se realizaron los ajustes correspondientes y se presentará ante el Cosejo Directivo para su aprobación en la sesión que se llevará a cabo entre los meses de julio o agosto.</t>
  </si>
  <si>
    <t>Documento de planeación estratégica aprobado por el Consejo Directivo</t>
  </si>
  <si>
    <t>Para el 2do trimestre del año, el Departamento Adminstrativo de la Función Pública emitió la circular 100-003 de 2023 con los lineamientos para el registro de la información en el Formulario Único de Reporte y Avance de la Gestión (FURAG) correspondiente a la vigencia 2022. En este sentido, durante el trimestre se coordinó el diligenciamiento del formulario por parte de todas las dependencias de la UApA, realizando la asistencia técnica y revisión con cada una de estas. Se espera en el 3er trimestre del año realizar el cargue y correspondiente plan de trabajo que permita el cumplimeinto de los requisitos que no se lograron en la vigencia 2022, con miras a la vigencia 2023. 
El informe de avance y socialización al Comité Institucional de Gestión y Desempeño, se presentará en el tercer trimestre del año, teniendo en cuenta el plan de trabajo a elaborar de acuerdo con lo diligenciado en el FURAG.</t>
  </si>
  <si>
    <t xml:space="preserve">1. Correo con lineamientos internos para el diligenciamiento del FURAG
2. Presentación con lineamientos internos para el diligenciamiento del FURAG
3. Archivo con distribución de preguntas
4. Formulario consolidado de reporte </t>
  </si>
  <si>
    <t>1. Plan de trabajo SIG actualizado
2. Matriz de identificación de requisitos actualizada</t>
  </si>
  <si>
    <t>1. Reporte cobertura SIMAT mayo 2023</t>
  </si>
  <si>
    <t xml:space="preserve">Boletín SIMAT diciembre 2022. Cobertura PAE </t>
  </si>
  <si>
    <t>Se realizó el registro de dos (2) vacantes por renuncia regularmente aceptada, quedando pendiente el reporte de la provisión de una (1) vacante para el tercer trimestre de la vigencia. De otro lado, se realizó la provisión de cuatro (4) vacantes.</t>
  </si>
  <si>
    <t>Se efectuó el pago total de la nómina a los servidores públicos de la Unidad según proyección correspondiente a los meses de abril, mayo y julio de la vigencia 2023. Adicionalmente, se realizó el pago del retroactivo a los funcionarios de la UApA, según lo establecido en el Decreto 0905 del 02 de junio de 2023 “Por el cual se fijan las remuneraciones de los empleos que sean desempeñados por empleados públicos de la Rama Ejecutiva, Corporaciones Autónomas Regionales y de Desarrollo Sostenible, y se dictan otras disposiciones”</t>
  </si>
  <si>
    <t xml:space="preserve">Listado de asistencia de asistencia de la capacitación en herramientas ofimáticas.
Presentación de privacidad de la información.
 </t>
  </si>
  <si>
    <t>La Unidad ha avanzado en la articulación en la formación y capacitación con las áreas internas entidad, para lo cual, en el segundo trimestre de la presente vigencia se realizó capacitación a servidores públicos en SAC y aplicaciones ofimáticas y por otro lado, se adelantó socialización en Seguridad y Privacidad de la Información.</t>
  </si>
  <si>
    <t xml:space="preserve">Listado de asistencia de la Capacitación en Código Disciplinario.
Listados de asistencia del curso de Supervisión de Contratos. </t>
  </si>
  <si>
    <t xml:space="preserve">Respecto a la formación y capacitación en temas específicos, se identificó, planeo y ejecutó capacitación a los servidores públicos de la Unidad en el Código Disciplinario conforme a la Ley 2094 de 2021, realizada el 31 de mayo de 2023, Curso de supervisión de contratos efectuado el 8 y 9 de junio de 2023 y finalmente Diplomado en Derecho Disciplinario, con un avance de 37% con corte al 30 de junio de 2023. </t>
  </si>
  <si>
    <t xml:space="preserve">Con el objetivo de generar una cultura organizacional y fortalecer el sentido de pertenencia hacia la Unidad, se llevó a cabo la inducción a los servidores públicos de la Unidad, el 18 de abril de 2023. </t>
  </si>
  <si>
    <t xml:space="preserve">Listado de asistencia al curso de inducción.  </t>
  </si>
  <si>
    <t>La Subdirección Técnica de Gestión Corporativa remitió y adelantó la aplicación de las pruebas DISC al equipo directivo de la entidad, con el fin de realizar el diagnóstico inicial para el fortalecimiento del liderazgo de los directivos y asesores de la Unidad.</t>
  </si>
  <si>
    <t>Remisión de credenciales para aplicación de la prueba y reporte de aplicación de la prueba a directivos  de la Unidad.</t>
  </si>
  <si>
    <t>El 28 de junio de 2023 en el  día del servidor público, se realizó taller sobre los valores del servicio público, con el objetivo de proporcionar un espacio de reflexión en torno a la importancia de la labor del servidor público y la responsabilidad para actuar con base en los valores que los hace competentes para servir a la sociedad y su entorno, integrando dos valores más al proceso de integridad.</t>
  </si>
  <si>
    <t>Listas de asistencia y planeador de la actividad.</t>
  </si>
  <si>
    <t>Con el objetivo de fomentar la recreación y el deporte y uso del tiempo libre de los servidores públicos de la Unidad, se realizó jornada deportiva de entrenamiento, torneo de bolos y premiación para los servidores públicos el 28 de junio de 2023.</t>
  </si>
  <si>
    <t>La Subdirección Técnica de Gestión Corporativa, realizó acompañamiento a los servidores públicos identificados como pre pensionados, quienes participaron en el módulo "Transformando Imaginarios” el 29 de junio de 2023.</t>
  </si>
  <si>
    <t xml:space="preserve">Soporte de la grabación de drive y presentación.  </t>
  </si>
  <si>
    <t xml:space="preserve">Informe de salario emocional y estímulos.  </t>
  </si>
  <si>
    <t xml:space="preserve">Pesentación y proyecto de Resolución de conformación del equipo líder de teletrabajo. </t>
  </si>
  <si>
    <t xml:space="preserve">Con el fin de mitigar las posibles situaciones que se puedan presentar en el marco de convivencia laboral de los servidores públicos, se programó capacitación con la ARL Positiva orientada a la prevención del acoso laboral y clima laboral dentro de la organización. </t>
  </si>
  <si>
    <t>Listado de asistencia e invitación a la apacitación en prevención del acoso laboral.</t>
  </si>
  <si>
    <t>Se proyectó el profesiograma, el manual de SG-SST, la politica de prevención de consumo y abuso de alcohol, drogas ilícitas y tabaquismo, esta documentación se presentará para formalización en el tercer trimestre de la vigencia actual.</t>
  </si>
  <si>
    <t>Anexo proyecto de Profesiograma, Manual del SG-SST y
Política de prevensión de consumo y abuso de acohol, drogas ilícitas y tabaquismo</t>
  </si>
  <si>
    <t>Conforme al cronograma de actividades del SST se programaron veintisiete (27) actividades, ejecutadas en el segundo trimestre, dando cumplimiento a los estándares mínimos establecidos en la Resolución 312 de 2019.</t>
  </si>
  <si>
    <t>Plan de trabajo anual de Seguridad y Salud en el Trabajo 2023
Evidencias que soportan la ejecución de las actividades del Plan</t>
  </si>
  <si>
    <t>Respecto a la revisión por parte de la alta dirección del SG-SST de la ejecución del Plan de Trabajo Anual en Seguridad y Salud en el Trabajo, en el IV trimestre se realizará el reporte de la revisión y suscripción del Plan de Mejoramiento, considerando que la auditoria al SG-SST se encuentra programada para el mes de octubre de la presente vigencia.</t>
  </si>
  <si>
    <t>Se realizó remisión  a los servidores públicos de la Unidad de la información relacionada con la oferta de servicios y actividades de la caja de compensación familiar Compensar.
Se realizó contacto con la Registraduría Nacional del Estado Civil con el fin de articular con la Unidad, la realización de una jornada de renovación del documento de identidad de los servidores públicos de la Unidad. Así mismo, se realizó un sondeo a efectos de identificar los servidores públicos interesados en realizar el proceso.
Se articuló con la Superintendencia de Industria y Comercio capacitación a los servidores públicos de la Unidad en Protección de Datos Personales llevada a cabo el 26 de junio de 2023.</t>
  </si>
  <si>
    <t>Soporte de correos electrónicos donde se promocionan los servicios de la Caja de compensación  Compensar.
Soporte de correos electrónicos donde se solicitan los requisitos para adelantar la jornada de renovacción de cédulas.
Relación de servidores públicos para la jornada de cedulación.  
Listado reporte de asistencia de la Capacitación en Protección de Datos personales - Superintendencia de Industria y Comercio.</t>
  </si>
  <si>
    <t xml:space="preserve">Listado de asistencia de la actividad de bolos e informe de resultados del torneo.  </t>
  </si>
  <si>
    <t xml:space="preserve">La Subdirección de Gestión Corporativa, realizó un informe de estímulos y salario emocional entregados a los servidores públicos, tales como los permisos otorgados conforme a lo regulado internamente y las  actividades de reconocimiento como el día de la mujer y el aniversario de la Unidad. </t>
  </si>
  <si>
    <t>Se proyectó la implementación de la Política Institucional de Teletrabajo para aprobación del Comité Institucional de Gestión y Desempeño. De manera alterna se proyectó resolución de conformación del equipo líder, el cual debe ser revisado primero por el Comité en consideración con la construcción de la política institucional.</t>
  </si>
  <si>
    <t>Se proyectó el programa de seguridad industrial, para  solicitar la formalización en el tercer trimestre de la vigencia actual.</t>
  </si>
  <si>
    <t>Propuesta de programa de seguridad industrial</t>
  </si>
  <si>
    <t>Agosto de 2023</t>
  </si>
  <si>
    <t>En el segundo trimestre de 2023 se realizaron 390 publicaciones en las redes sociales y canales institucionales de la UApA (213 en Twitter, 99 en Facebook, 39 en instagram, 3 en Youtube y 36 en la página web)</t>
  </si>
  <si>
    <t>En el trimestre 2 se realizó el estudio previo del plan de medios el cual se firmará en el mes de agosto. Se espera iniciar ejecución en el mes de septiembre. En consecuencia el documento se reportará en el 3er trimestre.</t>
  </si>
  <si>
    <t>Estudios previos del contrato plan de medios</t>
  </si>
  <si>
    <t>Se realizaron 71 comunicaciones externas con contenido sobre la gestión de la UApA. Estas corresponden a noticias en medios externos en donde la UApA es fuente de información. En consecuencia se reportan las 47 de las cuales se tiene evidencia de la publicación realizada en estos medios.</t>
  </si>
  <si>
    <t xml:space="preserve">Se elaboró informe de seguimiento y las actividades de acuerdo con las necesidades de las áreas para socializar la información de interés interno de la UApA. </t>
  </si>
  <si>
    <t xml:space="preserve">Informe de seguimiento </t>
  </si>
  <si>
    <t xml:space="preserve">No se tenía programada meta para el segundo trimestre. sin embargo, la UApA participó en la jornada de Gobierno que se realizó en La Guajira, allí se anunció la puesta en marcha de PAE+. </t>
  </si>
  <si>
    <t>Informe de jornada de activación
(1. Cooperación sur-sur entre Colombia y El Salvador. Realizado el 17 de julio. 2. Mesa PAE indígena. Realizado el 31 de agosto. 3. Encuentros regionales equipos PAE, 5 encuentros en Bogotá (Zona central 2), Pacífico y eje cafetero, Antioquia (Zona central 1), Caribe, y Central Orinoquía y amazonía)</t>
  </si>
  <si>
    <t>Informe de jornada de activación
(1. Concertación NARP, 2. Encuentros regionales de gestión social PAE (5 encuentros), 3. Encuentro Nacional líderes PAE y 4. Escuela PAE -SENA) 
Encuentros SiPAE por demanda
IVA</t>
  </si>
  <si>
    <t>Durante el periodo de enero a junio se realizaron acciones con 87 ETC, entre las cuales se pueden mencionar acompañamiento territorial, asistencia técnica integral y jornadas de asistencia colectiva. Las mesas de trabajo realizadas de manera individual con cada ETC, responden a solicitudes realizadas por cada entidad y/o a la programación realizada por el profesional de fortalecimiento asignado, conforme a las alertas evidenciadas en la implementación del programa. 
Por otro lado, se continúa en el ejercicio de la estructuración de la herramienta para la identificación de la línea base, en coordinación con las demás dependencias de la UApA para su implementación en el segundo semestre de la vigencia.</t>
  </si>
  <si>
    <t>Conforme a las orientaciones dadas por la Dirección y Subdirección General, se desarrollará el encuentro para fortalecer la gestión de planeación que deben realizar las ETC para la operación en la vigencia 2024, adicionalmente su desarrollo se contempla en el plan de eventos a realizarse con el operador logisitico contratado por la UApA con avance en el segundo trimestre . Se proyecta su desarrollo para el periodo del segundo semestre de 2023 de acuerdo a la planeación realizada.</t>
  </si>
  <si>
    <t>Durante el segundo trimestre, se realizó la identificación de  ETC  que requieren plan de fortalecimiento a partir de los resultados de las auditorias 2021 y 2022; así mismo, se estructuraron las herramientas de control para documentar las acciones específicas por ETC de asistencia técnica, así como de las acciones de seguimiento a la implementación del plan de fortalecimiento.</t>
  </si>
  <si>
    <t>En el segundo trimestre, a través del seguimiento realizado por parte de la UApA, se evidenció avance así:  82  Entidades Territoriales Certificadas desarrollaron espacios de participación ciudadana y 2 ETC cuentan con programación para su cumplimiento en el mes de julio.</t>
  </si>
  <si>
    <t xml:space="preserve">Informe acompañamiento territorial 
Reporte de acompañamiento
Soporte gestión para el desarrollo y construcción de la herramienta de línea de base de asistencia técnica de la UApA 
</t>
  </si>
  <si>
    <t>Informe planes de fortalecimiento</t>
  </si>
  <si>
    <t>Entidades Territoriales con indentificación de línea de base ( necesidades de ATI)
Entidades Territoriales con acciones de asistencia técnica integral</t>
  </si>
  <si>
    <t>Aplicar pruebas pilotos para probar la herramienta de PFT</t>
  </si>
  <si>
    <t>Aplicar pruebas pilotos para probar la herramienta de PFT.
Realizar presentación de resultados.
Pasar a producción y aplicación de la herramienta PFT</t>
  </si>
  <si>
    <t>Reconocer las condiciones para la prestación del servicio de las ETC y ETnC, en el marco de las metas planteadas en el plan nacional de desarrollo en el proceso de la descentralizacion de la operación del programa</t>
  </si>
  <si>
    <t>Porcentaje de avance de la ejecución del contrato</t>
  </si>
  <si>
    <t>En el primer trimestres se revisa la pertinenecia de desarrollar el proceso de auditoria a las ETC durante la presente vigencia, teniendo en cuenta el ajuste a los anexos técnicos que hacen parte de la Resolución 335 de 2021, lineamientos de Programa, determinando que se cambia el proceso de auditoria a proceso de Seguimiento.</t>
  </si>
  <si>
    <t>Actualización del anexo técnico para el proceso de seguimiento</t>
  </si>
  <si>
    <t>En decisión estratégica, se definió que el proceso de verificación no será auditoria sino Seguimiento a los cinco ejes del programa, ajustando el anexo técnico durante los meses de abril y mayo, para el mes de junio se toma la decisión de realizar seguimiento financiero a través de un externo al PAE y seguimiento técnico a través del equipo de fortalecimiento, revisando fechas para trabajar en el ajuste del documento con el equipo financiero para el mes de julio.</t>
  </si>
  <si>
    <t>Proceso de contratación.</t>
  </si>
  <si>
    <t>Cumplimiento de obligaciones del contrato y entrega de los productos acordados.</t>
  </si>
  <si>
    <t xml:space="preserve">Suscripción del contrato, elaboración de diagnostico para estructurar la norma y cumplimiento de obligaciones del contato, avance del documento </t>
  </si>
  <si>
    <t>Consolidado</t>
  </si>
  <si>
    <t xml:space="preserve">Valor </t>
  </si>
  <si>
    <t xml:space="preserve">Físico </t>
  </si>
  <si>
    <t xml:space="preserve">Financiero </t>
  </si>
  <si>
    <t>~ Se avanzó con el ajuste a cargo de los equipos funcionales para los anexos técnicos de Calidad e Inocuidad, Participación Ciudadana, Administrativo y financiero, Compras públicas locales de alimentos, alimentación saludable y sostenible
~Se elaboraron dos (2) notas técnicas que favorecen la operación del PAE en temas de: cocinas tradicionales y NARP.</t>
  </si>
  <si>
    <t>Documentos de los anexos técnicos ajustados.
Notas técnicas .</t>
  </si>
  <si>
    <t xml:space="preserve">
Desarrollo del plan de fortalecimiento para el desarrollo de capacidades institucionales y comunitarias en calidad e inocuidad, alimentación saludable y sostenible, compras locales y enfoque diferencial étnico.
Carta de intención firmada con SENA</t>
  </si>
  <si>
    <t>Comites Técnicos de Calidad: Acta de Reunión, presentaciones, lista de asistencia, grabación, invitación.
Asistencias Técnicas: links de grabaciones (virtual), actas y listas de asistencia (presencial)
Proyección carta de entendimiento UApA -SENA.</t>
  </si>
  <si>
    <r>
      <rPr>
        <b/>
        <sz val="10"/>
        <rFont val="Arial"/>
        <family val="2"/>
      </rPr>
      <t>1.  Comités Técnicos (2):</t>
    </r>
    <r>
      <rPr>
        <sz val="10"/>
        <rFont val="Arial"/>
        <family val="2"/>
      </rPr>
      <t xml:space="preserve"> Se realizó el primer Comité Técnico de Calidad e Inocuidad en el PAE en 2 jornadas los días 27 y 28 de febrero, con 176 participantes y tema central: Estructuración planes de muestreo y puntos críticos de control en el PAE. 
El segundo Comité Técnico de Calidad e Inocuidad en el PAE se realizó el día 29 de junio, con 240 participantes y tema central: Pérdidas y desperdicios de alimentos en la operación del PAE.  En estos espacios se convocó a las 97 ETC y siempre se contó con un invitado externo y un espacio práctico de análisis. 
</t>
    </r>
    <r>
      <rPr>
        <b/>
        <sz val="10"/>
        <rFont val="Arial"/>
        <family val="2"/>
      </rPr>
      <t xml:space="preserve">2. Asistencias técnicas: 
En el componente de Alimentación Saludable y enfoque diferencial (12):
- Abril: 
</t>
    </r>
    <r>
      <rPr>
        <sz val="10"/>
        <rFont val="Arial"/>
        <family val="2"/>
      </rPr>
      <t xml:space="preserve">Alimentación Saludable: El 24 de abril se realizó asistencia técnica virtual a la ETC Bello en el Anexo de Alimentación Saludable y Sostenible, de manera conjunta con la profesional Camila Montañez en el aspecto de calidad e Inocuidad. 
Se realizó acompañamiento presencial del 18 al 21 de abril a la ETC Buenaventura en la etapa de prealistamiento de la operación PAE.
Enfoque diferencial: Se realizó asistencia técnica virtual el 17 de abril al resguardo Indígena Kamentsa Biyá de Putumayo para la planeación de PAE para pueblos indígenas. 
Se realizó asistencia de Enfoque diferencial comunidades indígenas el día 27 de abril de 2023 a ETC Risaralda.  
</t>
    </r>
    <r>
      <rPr>
        <b/>
        <sz val="10"/>
        <rFont val="Arial"/>
        <family val="2"/>
      </rPr>
      <t xml:space="preserve">- Mayo: </t>
    </r>
    <r>
      <rPr>
        <sz val="10"/>
        <rFont val="Arial"/>
        <family val="2"/>
      </rPr>
      <t xml:space="preserve">
Se realizó asistencia técnica virtual el 17 de mayo al resguardo Indígena Kamentsa Biyá de Putumayo para la planeación de PAE para pueblos indígenas. 
Se realizó asistencia técnica virtual a la ETC Guainía el 29 de mayo de 2023, en planeación de la Canasta PAE en Casa de acuerdo con lo establecido en la Resolución 363 de 2022. 
Se realizó asistencia técnica Virtual a la ETC Buenaventura el 29 de mayo de 2023 en Atención con Enfoque Diferencial étnico Resolución 18858 de 2018, Resolución 335 de 2021. 
Se realizó acompañamiento presencial del 22 al 24 de mayo en la mesa de diálogo del paro de estudiantes de Buenaventura, en el marco del PAE.
Se realizó asistencia T. ETC Risaralda-Implementación Resolución 18858 de 2018 el 4 de mayo de 2023.
</t>
    </r>
    <r>
      <rPr>
        <b/>
        <sz val="10"/>
        <rFont val="Arial"/>
        <family val="2"/>
      </rPr>
      <t xml:space="preserve">- Junio: 
</t>
    </r>
    <r>
      <rPr>
        <sz val="10"/>
        <rFont val="Arial"/>
        <family val="2"/>
      </rPr>
      <t xml:space="preserve">Enfoque diferencial:Se realizó asistencia técnica presencial del 14 al 16 de junio a la ETC Putumayo y Resguardo Indígena Kamentsa Biyá de Putumayo para la planeación de PAE para pueblos indígenas.
Asistencia Técnica ETC Girón el 20 de junio de 2023, sobre Anexo Técnico de Alimentación Saludable y Sostenible y Compras Públicas Locales de Alimentos 
Asistencia Técnica sobre Anexo Técnico de Alimentación Saludable y Sostenible y Compras Públicas Locales de Alimentos a Bucaramanga y Cartagena
Se realizó asistencia técnica presencial a ETC Risaralda el día 7 de junio del componente Enfoque Étnico Diferencial. 
Se realizó asistencia T. presencial a ETC Huila el día 2 de junio, respecto al PAE con enfoque diferencial étnico, en el marco de los acuerdos realizados con la CRIH.
</t>
    </r>
    <r>
      <rPr>
        <b/>
        <sz val="10"/>
        <rFont val="Arial"/>
        <family val="2"/>
      </rPr>
      <t xml:space="preserve">En el componente de Calidad e Inocuidad (4):
</t>
    </r>
    <r>
      <rPr>
        <sz val="10"/>
        <rFont val="Arial"/>
        <family val="2"/>
      </rPr>
      <t>Se realizó asistencia técnica presencial del componente de calidad e inocuidad el 30 de marzo a ETC Huila, Neiva y Pitalito. En esta comisión también se realizó asistencia técnica en Alimentación Saludable, PAE para pueblos indígenas, implementación del Piloto de Modelo de Alimentación Escolar – MAER y seguimiento a planes de mejoramiento. 
Se realizó asistencia técnica a ETC Girón el día 21 de junio de 2023.
Se realizó Acompañamiento Técnico en el componente calidad en las asistencias a la ETC Risaralda-Implementación Resolución 18858 de 2018 el 4 de mayo de 2023. y la asistencia de Enfoque diferencial comunidades indígenas el día 27 de abril de 2023.</t>
    </r>
    <r>
      <rPr>
        <b/>
        <sz val="10"/>
        <rFont val="Arial"/>
        <family val="2"/>
      </rPr>
      <t xml:space="preserve">    
En el componente de Costos (2): </t>
    </r>
    <r>
      <rPr>
        <sz val="10"/>
        <rFont val="Arial"/>
        <family val="2"/>
      </rPr>
      <t xml:space="preserve"> Se realizaron dos asistencias técnicas virtuales a 2 ETC: Huila 16 de mayo y Vaupés 10 de mayo relacionados con la estimación de costos del PAE.
</t>
    </r>
    <r>
      <rPr>
        <b/>
        <sz val="10"/>
        <rFont val="Arial"/>
        <family val="2"/>
      </rPr>
      <t>SENA:</t>
    </r>
    <r>
      <rPr>
        <sz val="10"/>
        <rFont val="Arial"/>
        <family val="2"/>
      </rPr>
      <t xml:space="preserve"> Se avanzó la estructuración de modelo de carta de entendimiento entre el SENA y la UApA, con el objeto de “acuerdan aunar esfuerzos para realizar procesos de capacitación que permitan la cualificación y desarrollo de capacidades de los diferentes actores que intervienen en la ejecución del Programa de Alimentación Escolar” la cual fue remitida el 23 de junio para iniciar el proceso correspondiente en SENA.</t>
    </r>
    <r>
      <rPr>
        <b/>
        <sz val="10"/>
        <rFont val="Arial"/>
        <family val="2"/>
      </rPr>
      <t xml:space="preserve">
</t>
    </r>
  </si>
  <si>
    <t>Se inició el proceso de actualización por parte del equipo funcional del anexo técnico de seguimiento y monitoreo conforme la metodología aprobada para la actualización de los lineamientos del  programa.</t>
  </si>
  <si>
    <t xml:space="preserve">Plan de trabajo muestreo microbiológico.
Informe resultados proceso innovador.
Estudios previos café
Acuerdo de voluntades firmado </t>
  </si>
  <si>
    <t>~ Se realizó convocatoria y publicación de los términos de referencia para el diseño y validación del modelo de muestreo microbiológico con enfoque territorial en la modalidad de selección de contratación directa, el cual fué desierto. Al respecto la Subdirección implementa  plan alterno de trabajo con el equipo de calidad e inocuidad con el fin de avanzar en los componentes básicos para el desarrollo de la propuesta. 
~ Como proceso innovador se elaboró el informe de resultados del instrumento aplicado a las 97 ETC sobre economía circular "Instrumento de caracterización para la implementación de la economía circular en el PAE".
~ No fue posible llevar a cabo el contrato interadministrativo de estandarización de porciones con la Universidad de Antioquia, considerando el proceso adelantado y el inicio de la Ley de garantías para Elecciones Regionales.
~ Se cuenta con la proyección del estudio previo del proceso  con el objeto de “Realizar el análisis de viabilidad nutricional para la inclusión del café en la alimentación escolar, como ingrediente primario de las minutas patrón”
~ Se cuenta firmo el Acuerdo de Voluntades Especifico UAPA-CCE-CD-001-2023, suscrito entre la Unidad Administrativa Especial de Alimentación Escolar – Alimentos para Aprender - y El Banco Internacinal de Reconstrucción y Fomento - Banco Mundial, con el Objeto "Aunar esfuerzos entre el Banco Mundial y la Unidad Administrativa Especial de Alimentación, el día 9 de Junio de 2023.
Escolar para el fortalecimiento del Programa de Alimentación Escolar-PAE."</t>
  </si>
  <si>
    <t xml:space="preserve">No cuenta con recursos programados para la vigencia </t>
  </si>
  <si>
    <t xml:space="preserve">Se ejecutó parcialmente el plan de trabajo elaborado en el primer trimestre en el marco de la optimización de procesos que adelanta la UApA. Teniendo en cuenta que se evidenció rezago en las actividades del segundo trimestre, se realizó una actualización a las actividades que se van a ejecutar en el tercer y cuarto trimestre de la vigencia 2023. Adicionalmente, se realizó la actualización del cumplimiento de requisitos de las normas 9001, 14001 y Seguridad y Salud en el Trabajo.
En cuanto al informe de avance y socialización al Comité Institucional de Gestión y Desempeño, se informa que no se ejecutaron la totalidad de las actividades programadas para el segundo trimestre, se convocará al Comité Institucional de Gestión y Desempeño en el cuarto trimestre (octubre), ya que para este periodo se cuenta con la finalización de las actividades programadas. </t>
  </si>
  <si>
    <t>Se consolidó el insumo con corte a mayo y se elaboró un boletín informativo de cobertura PAE de las 97 ETC con información reportada en el Sistema Integrado de Matrícula (SIMAT) con corte a mayo del año en curso. En este documento se identificó el número de beneficiarios del programa por la desagregación de zona de atención, de tipo de jornada y cobertura de instituciones y sedes educativas.</t>
  </si>
  <si>
    <t>El Sistema de Rendición Electrónica de la Cuenta e Informes – SIRECI, es una herramienta mediante la cual los sujetos de control, del orden nacional y territorial que manejen recursos de la Nación del SGP y SGR, deben rendir cuenta e informes, según la modalidad de rendición, a la Contraloría General de la República; en este sentido, durante el segundo trimestre se rindió la cuenta en los siguientes aspectos: acuse de aceptación de obras inconclusas de los meses de abril, mayo y junio y acuse de aceptación de rendición contractual de los meses de abril, mayo y junio.</t>
  </si>
  <si>
    <t xml:space="preserve">Seis (6) acuses de rendición </t>
  </si>
  <si>
    <t>La Oficina Asesora de Control Interno, en sus deberes legales tiene la obligación de cumplir con los siguientes informes: Informe PQRSD semestral, Seguimiento al PAAC y riesgos institucionales – primer cuatrimestre, el informe evaluación del proceso de rendición de pública de cuentas vigencia 2022 y la Medición de Desempeño Institucional de la vigencia 2022 - Rol de Control Interno.</t>
  </si>
  <si>
    <t>Cuatro (4) informes</t>
  </si>
  <si>
    <t>Acta de Comité Institucional de Coordinación de Control Interno</t>
  </si>
  <si>
    <t>Durante el segundo trimestre atendiendo la Resolución No 0014 del 14 de enero de 2021, por medio de la cual se crea el Comité Institucional de Coordinación de Control Interno de la UApA, presidido por el director general e integrado por quienes hacen parte del Comité Directivo, para dar cumplimiento a los literales a, b y d del artículo 5 de la Res. 0014 de 2021; se realizó la primera sesión ordinaria para la vigencia 2023, con el fin de  presentar y aprobar el plan anual de auditoría 2023</t>
  </si>
  <si>
    <t>Proyecto de estructura.
Informe de levantamiento de cargas de trabajo.</t>
  </si>
  <si>
    <t>Propuesta  de estructura.</t>
  </si>
  <si>
    <t xml:space="preserve">Decreto de estructura
Decreto de planta
Resolución manual de funciones 
Estudio técnico </t>
  </si>
  <si>
    <t>Proyecto de Informe de cargas de trabajo.
Proyecto de estructura
Proyecto de planta
Proyecto de Manual de funciones
Proyecto Estudio técnico</t>
  </si>
  <si>
    <t>Se avanzó en la ejecución de las etapas de inmersión, análisis de contexto, levantamiento de cargas laborales, dejando como resultado la consolidación de una primera versión del documento técnico que contiene el análisis del contexto interno y el análisis del contexto externo, y dos (2) propuestas de estructura de la Unidad presentados a la Alta Dirección. 
Conforme al cronograma establecido para el proyecto de formalización laboral, se tiene proyectado culminar la etapa del levatamiento de cargas laborales el 30/07/2023, con la culminación de esta etapa se realizará la entrega de los productos para el mes de septiembre de 2023, a saber, Proyecto de estructura, Cargas de trabajo, Proyecto de planta, Manual de funciones y Estudio técnico.</t>
  </si>
  <si>
    <t>Porcentaje de avance en las actividades de preparación y desarrollo del encuento</t>
  </si>
  <si>
    <t>Número de encuentros realizados
Propuesta: Total de actividades ejecutadas / programadas</t>
  </si>
  <si>
    <t>* Fase de planeación de los encuentros
* Apoyar el proceso contractual con el operador logístico</t>
  </si>
  <si>
    <t>Correo electrónico de los soportes solicitados como insumos para la estructuración del proceso contractual</t>
  </si>
  <si>
    <t>* Programación de los encuentros regionales
* Desarrollo de los encuentros regionales</t>
  </si>
  <si>
    <t>* Desarrollo de los encuentros regionales</t>
  </si>
  <si>
    <t xml:space="preserve">1. Comunicado de presnsa anuncio PAE+
2. Evidencias PAE+ en redes sociales </t>
  </si>
  <si>
    <t>Informes de las actividades realizadas por los profesionales que apoyaron la prueba piloto en territorio.</t>
  </si>
  <si>
    <t xml:space="preserve">Con base en el documento elaborado en el primer trimestre, se realizaron pruebas pilotos para probar la herramienta de PFT en 7 ETC (Choco, Guainía, Huila, Montería, La Guajira y Riohacha, Vichada) y mejorar el entendimiento sobre las cifras financieras y de necesidades de recursos reportados por las entidades territoriales. </t>
  </si>
  <si>
    <r>
      <rPr>
        <b/>
        <sz val="11"/>
        <color theme="8" tint="-0.249977111117893"/>
        <rFont val="Arial"/>
        <family val="2"/>
      </rPr>
      <t xml:space="preserve">Oficina de Planeación: </t>
    </r>
    <r>
      <rPr>
        <sz val="11"/>
        <color theme="1"/>
        <rFont val="Arial"/>
        <family val="2"/>
      </rPr>
      <t xml:space="preserve">
</t>
    </r>
    <r>
      <rPr>
        <b/>
        <sz val="11"/>
        <color theme="1"/>
        <rFont val="Arial"/>
        <family val="2"/>
      </rPr>
      <t xml:space="preserve">
Actividad fila 16:</t>
    </r>
    <r>
      <rPr>
        <sz val="11"/>
        <color theme="1"/>
        <rFont val="Arial"/>
        <family val="2"/>
      </rPr>
      <t xml:space="preserve"> Se ajustó el valor anual asignado, la programación de recursos del 1er y 3er trimestre, y se reprograman recursos para el 4to trimestre.
</t>
    </r>
    <r>
      <rPr>
        <b/>
        <sz val="11"/>
        <color theme="1"/>
        <rFont val="Arial"/>
        <family val="2"/>
      </rPr>
      <t xml:space="preserve">Actividad fila 17: </t>
    </r>
    <r>
      <rPr>
        <sz val="11"/>
        <color theme="1"/>
        <rFont val="Arial"/>
        <family val="2"/>
      </rPr>
      <t xml:space="preserve">Se ajustó el valor anual asignado, la programación de recursos del 1er trimestre, y se reprograman recursos para el 4to trimestre.
</t>
    </r>
    <r>
      <rPr>
        <b/>
        <sz val="11"/>
        <color theme="1"/>
        <rFont val="Arial"/>
        <family val="2"/>
      </rPr>
      <t xml:space="preserve">
Actividad fila 18: </t>
    </r>
    <r>
      <rPr>
        <sz val="11"/>
        <color theme="1"/>
        <rFont val="Arial"/>
        <family val="2"/>
      </rPr>
      <t xml:space="preserve">Se ajustó el valor anual asignado, la programación de recursos del 1er y 3er trimestre, y se reprograman recursos para el 4to trimestre.
</t>
    </r>
    <r>
      <rPr>
        <b/>
        <sz val="11"/>
        <color theme="8" tint="-0.249977111117893"/>
        <rFont val="Arial"/>
        <family val="2"/>
      </rPr>
      <t xml:space="preserve">Oficina de Comunicaciones: 
</t>
    </r>
    <r>
      <rPr>
        <b/>
        <sz val="11"/>
        <color theme="1"/>
        <rFont val="Arial"/>
        <family val="2"/>
      </rPr>
      <t>Actividad fila 10, 11 y 12:</t>
    </r>
    <r>
      <rPr>
        <sz val="11"/>
        <color theme="1"/>
        <rFont val="Arial"/>
        <family val="2"/>
      </rPr>
      <t xml:space="preserve"> Se ajusta el valor anual asignado, se elimina la programación de recursos del 2do y se ajusta la programación de recursos del 3er y 4to trimestre.
</t>
    </r>
    <r>
      <rPr>
        <b/>
        <sz val="11"/>
        <color theme="1"/>
        <rFont val="Arial"/>
        <family val="2"/>
      </rPr>
      <t>Actividad fila 14:</t>
    </r>
    <r>
      <rPr>
        <sz val="11"/>
        <color theme="1"/>
        <rFont val="Arial"/>
        <family val="2"/>
      </rPr>
      <t xml:space="preserve"> Se ajusta el valor anual asignado, la programación de recursos del 2do, 3er y 4to trimestre. 
</t>
    </r>
    <r>
      <rPr>
        <b/>
        <sz val="11"/>
        <color theme="1"/>
        <rFont val="Arial"/>
        <family val="2"/>
      </rPr>
      <t>Actividad fila 15:</t>
    </r>
    <r>
      <rPr>
        <sz val="11"/>
        <color theme="1"/>
        <rFont val="Arial"/>
        <family val="2"/>
      </rPr>
      <t xml:space="preserve"> Se ajusta el valor anual asignado y la meta física anual. Se elimina la programación de la meta, la descripción d ela meta y la programación de recursos del 2do trimestre. Por otro lado, se ajusta la programación de la meta, descripción de la meta y la programación de recursos del 3er y 4to trimestre.
</t>
    </r>
    <r>
      <rPr>
        <b/>
        <sz val="11"/>
        <color theme="1"/>
        <rFont val="Arial"/>
        <family val="2"/>
      </rPr>
      <t xml:space="preserve">
Subdirección General:
Actividad fila 20: </t>
    </r>
    <r>
      <rPr>
        <sz val="11"/>
        <color theme="1"/>
        <rFont val="Arial"/>
        <family val="2"/>
      </rPr>
      <t xml:space="preserve">Se ajusta el valor anual asignado, la programación de la meta del 1er, 2do y 3er trimestre, la descripción de la meta del 2do y 3er trimestre y la programación de recursos del 1er, 2do y 3er trimestre. Por otro lado, se elimina la programación de la meta, la descripción de la meta y programación de recursos del 4to trimestre.
</t>
    </r>
    <r>
      <rPr>
        <b/>
        <sz val="11"/>
        <color theme="1"/>
        <rFont val="Arial"/>
        <family val="2"/>
      </rPr>
      <t xml:space="preserve">
Actividad fila 21</t>
    </r>
    <r>
      <rPr>
        <sz val="11"/>
        <color theme="1"/>
        <rFont val="Arial"/>
        <family val="2"/>
      </rPr>
      <t xml:space="preserve">: Se ajusta el valor anual asignado, la meta física anual, la programación de la meta del 1er, 2do, 3er y 4to trimestre. Por otro lado, se reprograman los recursos del 1er, 2do, 3er y 4to trimestre.
</t>
    </r>
    <r>
      <rPr>
        <b/>
        <sz val="11"/>
        <color theme="1"/>
        <rFont val="Arial"/>
        <family val="2"/>
      </rPr>
      <t xml:space="preserve">
Actividad fila 22: </t>
    </r>
    <r>
      <rPr>
        <sz val="11"/>
        <color theme="1"/>
        <rFont val="Arial"/>
        <family val="2"/>
      </rPr>
      <t xml:space="preserve">Se ajusta la actividad, el nombre del indicador de cumplimiento, el valor anual asignado, la  programación de la meta del 2do, 3er y 4to trimestre; por otro lado, se ajusta la descripción de la meta del 2do, 3er y 4to trimestre y se ajusta la programación de recursos del 4to trimestre. Finalmente, se elimina la programación de recursos del 3er trimestre.
</t>
    </r>
    <r>
      <rPr>
        <b/>
        <sz val="11"/>
        <color theme="1"/>
        <rFont val="Arial"/>
        <family val="2"/>
      </rPr>
      <t xml:space="preserve">Actividad fila 25: </t>
    </r>
    <r>
      <rPr>
        <sz val="11"/>
        <color theme="1"/>
        <rFont val="Arial"/>
        <family val="2"/>
      </rPr>
      <t xml:space="preserve">Se ajusta el valor anual asignado, la programación de la meta para el 2do, 3er y 4to trimestre y la programación de recursos del 4to trimestre. Por otro lado, se elimina la programación de recursos del 2do y 3er trimestre.
</t>
    </r>
    <r>
      <rPr>
        <b/>
        <sz val="11"/>
        <color theme="8" tint="-0.249977111117893"/>
        <rFont val="Arial"/>
        <family val="2"/>
      </rPr>
      <t xml:space="preserve">Oficina de Control Interno:
Actividad fila 40: </t>
    </r>
    <r>
      <rPr>
        <sz val="11"/>
        <rFont val="Arial"/>
        <family val="2"/>
      </rPr>
      <t xml:space="preserve">Se ajusta el valor anual asignado y la meta física anual; por otro lado, se elimina la programación y descripción de la meta del 2do trimestre y la programación de recursos del 1er, 2do y 3er trimestre.
</t>
    </r>
    <r>
      <rPr>
        <b/>
        <sz val="11"/>
        <color theme="8" tint="-0.249977111117893"/>
        <rFont val="Arial"/>
        <family val="2"/>
      </rPr>
      <t>Subdirección de Gestión Corporativa:</t>
    </r>
    <r>
      <rPr>
        <sz val="11"/>
        <rFont val="Arial"/>
        <family val="2"/>
      </rPr>
      <t xml:space="preserve"> 
</t>
    </r>
    <r>
      <rPr>
        <b/>
        <sz val="11"/>
        <color theme="8" tint="-0.249977111117893"/>
        <rFont val="Arial"/>
        <family val="2"/>
      </rPr>
      <t>Actividad fila 43:</t>
    </r>
    <r>
      <rPr>
        <sz val="11"/>
        <rFont val="Arial"/>
        <family val="2"/>
      </rPr>
      <t xml:space="preserve"> Se ajusta el valor anual asignado, la programación y descripción de la meta y programación de recursos del 2do trimestre. Por otro lado, se elimina la programación y descripción de la meta y programación de recursos del 1er trimestre. Finalmente, se programa meta, descripción de la meta y recursos para el 3er y 4to trimestre.
</t>
    </r>
    <r>
      <rPr>
        <b/>
        <sz val="11"/>
        <color rgb="FF0070C0"/>
        <rFont val="Arial"/>
        <family val="2"/>
      </rPr>
      <t xml:space="preserve">Subdirección de Fortalecimiento:
Actividad fila 32: </t>
    </r>
    <r>
      <rPr>
        <sz val="11"/>
        <rFont val="Arial"/>
        <family val="2"/>
      </rPr>
      <t>Se ajusta el nombre del indicador de cumplimiento, la fórmula de cálculo, la meta física anual, programaciín y descripción de la meta 2do trimestre y se programa meta y descripción de meta para el 3er y 4to trimestre.</t>
    </r>
  </si>
  <si>
    <t>Elaboración de la resolución y guia metodologica.
Aplicación de la herramienta en las ETC.</t>
  </si>
  <si>
    <t>Entidades Territoriales con acciones de asistencia técnica integral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</si>
</sst>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0.00_-;\-&quot;$&quot;* #,##0.00_-;_-&quot;$&quot;* &quot;-&quot;??_-;_-@_-"/>
    <numFmt numFmtId="165" formatCode="_-* #,##0_-;\-* #,##0_-;_-* &quot;-&quot;??_-;_-@_-"/>
    <numFmt numFmtId="166" formatCode="0.0%"/>
    <numFmt numFmtId="167" formatCode="_-&quot;$&quot;\ * #,##0_-;\-&quot;$&quot;\ * #,##0_-;_-&quot;$&quot;\ * &quot;-&quot;??_-;_-@_-"/>
    <numFmt numFmtId="168" formatCode="_-&quot;$&quot;\ * #,##0.00_-;\-&quot;$&quot;\ * #,##0.00_-;_-&quot;$&quot;\ * &quot;-&quot;_-;_-@_-"/>
    <numFmt numFmtId="169" formatCode="_-&quot;$&quot;\ * #,##0.0_-;\-&quot;$&quot;\ * #,##0.0_-;_-&quot;$&quot;\ * &quot;-&quot;_-;_-@_-"/>
  </numFmts>
  <fonts count="28" x14ac:knownFonts="1">
    <font>
      <sz val="11"/>
      <color theme="1"/>
      <name val="Calibri"/>
      <family val="2"/>
      <scheme val="minor"/>
    </font>
    <font>
      <sz val="11"/>
      <color theme="1"/>
      <name val="Calibri"/>
      <family val="2"/>
      <scheme val="minor"/>
    </font>
    <font>
      <b/>
      <sz val="10"/>
      <name val="Arial"/>
      <family val="2"/>
    </font>
    <font>
      <b/>
      <sz val="10"/>
      <color theme="1"/>
      <name val="Arial"/>
      <family val="2"/>
    </font>
    <font>
      <sz val="12"/>
      <color theme="1"/>
      <name val="Calibri"/>
      <family val="2"/>
      <scheme val="minor"/>
    </font>
    <font>
      <sz val="10"/>
      <color theme="1"/>
      <name val="Arial"/>
      <family val="2"/>
    </font>
    <font>
      <sz val="10"/>
      <name val="Arial"/>
      <family val="2"/>
    </font>
    <font>
      <sz val="11"/>
      <color theme="1"/>
      <name val="Arial"/>
      <family val="2"/>
    </font>
    <font>
      <b/>
      <sz val="11"/>
      <color theme="1"/>
      <name val="Arial"/>
      <family val="2"/>
    </font>
    <font>
      <sz val="10"/>
      <color theme="1"/>
      <name val="Calibri"/>
      <family val="2"/>
      <scheme val="minor"/>
    </font>
    <font>
      <sz val="10"/>
      <color rgb="FF242424"/>
      <name val="Segoe UI"/>
      <family val="2"/>
    </font>
    <font>
      <b/>
      <sz val="10"/>
      <color rgb="FF242424"/>
      <name val="Segoe UI"/>
      <family val="2"/>
    </font>
    <font>
      <sz val="10"/>
      <color rgb="FF000000"/>
      <name val="Arial"/>
      <family val="2"/>
    </font>
    <font>
      <sz val="10"/>
      <color rgb="FFFF0000"/>
      <name val="Arial"/>
      <family val="2"/>
    </font>
    <font>
      <sz val="12"/>
      <color theme="1"/>
      <name val="Arial"/>
      <family val="2"/>
    </font>
    <font>
      <b/>
      <sz val="10"/>
      <color rgb="FFFF0000"/>
      <name val="Arial"/>
      <family val="2"/>
    </font>
    <font>
      <sz val="10"/>
      <color theme="5" tint="-0.249977111117893"/>
      <name val="Arial"/>
      <family val="2"/>
    </font>
    <font>
      <b/>
      <sz val="14"/>
      <name val="Arial"/>
      <family val="2"/>
    </font>
    <font>
      <b/>
      <sz val="11"/>
      <color rgb="FF000000"/>
      <name val="Arial"/>
      <family val="2"/>
    </font>
    <font>
      <b/>
      <sz val="10"/>
      <color theme="8" tint="-0.249977111117893"/>
      <name val="Arial"/>
      <family val="2"/>
    </font>
    <font>
      <b/>
      <sz val="10"/>
      <color rgb="FF0070C0"/>
      <name val="Arial"/>
      <family val="2"/>
    </font>
    <font>
      <sz val="10"/>
      <color rgb="FFC65911"/>
      <name val="Arial"/>
      <family val="2"/>
    </font>
    <font>
      <sz val="10"/>
      <color rgb="FFC00000"/>
      <name val="Arial"/>
      <family val="2"/>
    </font>
    <font>
      <b/>
      <sz val="11"/>
      <color theme="8" tint="-0.249977111117893"/>
      <name val="Arial"/>
      <family val="2"/>
    </font>
    <font>
      <sz val="11"/>
      <color rgb="FF006100"/>
      <name val="Calibri"/>
      <family val="2"/>
      <scheme val="minor"/>
    </font>
    <font>
      <sz val="16"/>
      <color theme="1"/>
      <name val="Arial"/>
      <family val="2"/>
    </font>
    <font>
      <sz val="11"/>
      <name val="Arial"/>
      <family val="2"/>
    </font>
    <font>
      <b/>
      <sz val="11"/>
      <color rgb="FF0070C0"/>
      <name val="Arial"/>
      <family val="2"/>
    </font>
  </fonts>
  <fills count="17">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0"/>
        <bgColor rgb="FF000000"/>
      </patternFill>
    </fill>
    <fill>
      <patternFill patternType="solid">
        <fgColor theme="0" tint="-4.9989318521683403E-2"/>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EEDEEE"/>
        <bgColor indexed="64"/>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rgb="FFD1D1D1"/>
      </left>
      <right style="medium">
        <color rgb="FFD1D1D1"/>
      </right>
      <top style="medium">
        <color rgb="FFD1D1D1"/>
      </top>
      <bottom style="medium">
        <color rgb="FFD1D1D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5">
    <xf numFmtId="0" fontId="0" fillId="0" borderId="0"/>
    <xf numFmtId="44" fontId="1" fillId="0" borderId="0" applyFont="0" applyFill="0" applyBorder="0" applyAlignment="0" applyProtection="0"/>
    <xf numFmtId="164" fontId="4"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4" fillId="16"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48">
    <xf numFmtId="0" fontId="0" fillId="0" borderId="0" xfId="0"/>
    <xf numFmtId="0" fontId="5" fillId="0" borderId="0" xfId="0" applyFont="1"/>
    <xf numFmtId="0" fontId="5"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5" fillId="4" borderId="0" xfId="0" applyFont="1" applyFill="1"/>
    <xf numFmtId="0" fontId="9" fillId="0" borderId="0" xfId="0" applyFont="1"/>
    <xf numFmtId="0" fontId="5" fillId="0" borderId="0" xfId="0" applyFont="1" applyAlignment="1">
      <alignment horizontal="justify" vertical="center"/>
    </xf>
    <xf numFmtId="0" fontId="10" fillId="0" borderId="0" xfId="0" applyFont="1"/>
    <xf numFmtId="0" fontId="10" fillId="5" borderId="2" xfId="0" applyFont="1" applyFill="1" applyBorder="1" applyAlignment="1">
      <alignment vertical="center" wrapText="1" readingOrder="1"/>
    </xf>
    <xf numFmtId="0" fontId="11" fillId="5" borderId="2" xfId="0" applyFont="1" applyFill="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0" fillId="6" borderId="0" xfId="0" applyFill="1" applyAlignment="1">
      <alignment horizontal="center" vertical="center"/>
    </xf>
    <xf numFmtId="0" fontId="0" fillId="7" borderId="0" xfId="0" applyFill="1" applyAlignment="1">
      <alignment horizontal="center" vertical="center"/>
    </xf>
    <xf numFmtId="0" fontId="0" fillId="8" borderId="0" xfId="0" applyFill="1" applyAlignment="1">
      <alignment horizontal="center" vertical="center"/>
    </xf>
    <xf numFmtId="0" fontId="0" fillId="0" borderId="0" xfId="0" applyAlignment="1">
      <alignment vertical="center"/>
    </xf>
    <xf numFmtId="0" fontId="5" fillId="4" borderId="1" xfId="0" applyFont="1" applyFill="1" applyBorder="1" applyAlignment="1">
      <alignment horizontal="center" vertical="center"/>
    </xf>
    <xf numFmtId="164" fontId="6" fillId="4" borderId="1" xfId="2" applyFont="1" applyFill="1" applyBorder="1" applyAlignment="1">
      <alignment horizontal="left" vertical="center" wrapText="1"/>
    </xf>
    <xf numFmtId="0" fontId="5" fillId="4" borderId="1" xfId="0" applyFont="1" applyFill="1" applyBorder="1" applyAlignment="1">
      <alignment horizontal="justify" vertical="center"/>
    </xf>
    <xf numFmtId="44" fontId="2" fillId="4" borderId="1" xfId="1" applyFont="1" applyFill="1" applyBorder="1" applyAlignment="1">
      <alignment horizontal="center" vertical="center" wrapText="1"/>
    </xf>
    <xf numFmtId="0" fontId="12" fillId="4" borderId="1" xfId="0" applyFont="1" applyFill="1" applyBorder="1" applyAlignment="1">
      <alignment horizontal="justify" vertical="center" wrapText="1"/>
    </xf>
    <xf numFmtId="0" fontId="12" fillId="4" borderId="1" xfId="0" applyFont="1" applyFill="1" applyBorder="1" applyAlignment="1">
      <alignment horizontal="center" vertical="center"/>
    </xf>
    <xf numFmtId="164" fontId="6" fillId="4" borderId="1" xfId="2" applyFont="1" applyFill="1" applyBorder="1" applyAlignment="1">
      <alignment horizontal="justify" vertical="center" wrapText="1"/>
    </xf>
    <xf numFmtId="0" fontId="6" fillId="4" borderId="1" xfId="0" applyFont="1" applyFill="1" applyBorder="1" applyAlignment="1">
      <alignment vertical="center" wrapText="1"/>
    </xf>
    <xf numFmtId="0" fontId="12" fillId="4" borderId="1" xfId="0" applyFont="1" applyFill="1" applyBorder="1" applyAlignment="1">
      <alignment vertical="center" wrapText="1"/>
    </xf>
    <xf numFmtId="0" fontId="6" fillId="4" borderId="1" xfId="2" applyNumberFormat="1" applyFont="1" applyFill="1" applyBorder="1" applyAlignment="1">
      <alignment horizontal="justify"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justify" vertical="center"/>
    </xf>
    <xf numFmtId="0" fontId="13" fillId="4" borderId="0" xfId="0" applyFont="1" applyFill="1"/>
    <xf numFmtId="0" fontId="6" fillId="4" borderId="1" xfId="0" applyFont="1" applyFill="1" applyBorder="1" applyAlignment="1">
      <alignment horizontal="center" vertical="center"/>
    </xf>
    <xf numFmtId="0" fontId="5" fillId="4" borderId="1" xfId="0" applyFont="1" applyFill="1" applyBorder="1" applyAlignment="1">
      <alignment vertical="center"/>
    </xf>
    <xf numFmtId="0" fontId="13" fillId="4" borderId="1" xfId="0" applyFont="1" applyFill="1" applyBorder="1" applyAlignment="1">
      <alignment vertical="center"/>
    </xf>
    <xf numFmtId="0" fontId="13" fillId="4" borderId="1" xfId="0" applyFont="1" applyFill="1" applyBorder="1" applyAlignment="1">
      <alignment horizontal="center" vertical="center"/>
    </xf>
    <xf numFmtId="165" fontId="6" fillId="4" borderId="1" xfId="5" applyNumberFormat="1" applyFont="1" applyFill="1" applyBorder="1" applyAlignment="1">
      <alignment vertical="center" wrapText="1"/>
    </xf>
    <xf numFmtId="0" fontId="5" fillId="4" borderId="0" xfId="0" applyFont="1" applyFill="1" applyAlignment="1">
      <alignment horizontal="center"/>
    </xf>
    <xf numFmtId="0" fontId="5" fillId="4" borderId="0" xfId="0" applyFont="1" applyFill="1" applyAlignment="1">
      <alignment horizontal="justify"/>
    </xf>
    <xf numFmtId="165" fontId="5" fillId="4" borderId="0" xfId="5" applyNumberFormat="1" applyFont="1" applyFill="1" applyAlignment="1">
      <alignment horizontal="center"/>
    </xf>
    <xf numFmtId="165" fontId="15" fillId="4" borderId="0" xfId="0" applyNumberFormat="1" applyFont="1" applyFill="1" applyAlignment="1">
      <alignment horizontal="center"/>
    </xf>
    <xf numFmtId="49" fontId="6" fillId="4" borderId="1" xfId="5" applyNumberFormat="1" applyFont="1" applyFill="1" applyBorder="1" applyAlignment="1">
      <alignment horizontal="justify" vertical="center" wrapText="1"/>
    </xf>
    <xf numFmtId="42" fontId="13" fillId="4" borderId="1" xfId="3" applyFont="1" applyFill="1" applyBorder="1" applyAlignment="1">
      <alignment horizontal="right" vertical="center" wrapText="1"/>
    </xf>
    <xf numFmtId="42" fontId="6" fillId="4" borderId="1" xfId="3" applyFont="1" applyFill="1" applyBorder="1" applyAlignment="1">
      <alignment horizontal="center" vertical="center" wrapText="1"/>
    </xf>
    <xf numFmtId="42" fontId="5" fillId="4" borderId="1" xfId="3" applyFont="1" applyFill="1" applyBorder="1" applyAlignment="1">
      <alignment horizontal="center" vertical="center" wrapText="1"/>
    </xf>
    <xf numFmtId="42" fontId="6" fillId="4" borderId="1" xfId="3" applyFont="1" applyFill="1" applyBorder="1" applyAlignment="1">
      <alignment horizontal="right" vertical="center" wrapText="1"/>
    </xf>
    <xf numFmtId="42" fontId="5" fillId="4" borderId="1" xfId="3" applyFont="1" applyFill="1" applyBorder="1" applyAlignment="1">
      <alignment horizontal="right" vertical="center" wrapText="1"/>
    </xf>
    <xf numFmtId="42" fontId="6" fillId="4" borderId="1" xfId="3" applyFont="1" applyFill="1" applyBorder="1" applyAlignment="1">
      <alignment horizontal="center" vertical="center"/>
    </xf>
    <xf numFmtId="42" fontId="6" fillId="4" borderId="1" xfId="3" applyFont="1" applyFill="1" applyBorder="1" applyAlignment="1">
      <alignment horizontal="right" vertical="center"/>
    </xf>
    <xf numFmtId="0" fontId="14" fillId="4" borderId="1" xfId="0" applyFont="1" applyFill="1" applyBorder="1" applyAlignment="1">
      <alignment horizontal="justify" vertical="center" wrapText="1"/>
    </xf>
    <xf numFmtId="9" fontId="6" fillId="4" borderId="1" xfId="4" applyFont="1" applyFill="1" applyBorder="1" applyAlignment="1">
      <alignment vertical="center" wrapText="1"/>
    </xf>
    <xf numFmtId="44" fontId="6" fillId="4" borderId="1" xfId="1" applyFont="1" applyFill="1" applyBorder="1" applyAlignment="1">
      <alignment horizontal="left" vertical="center" wrapText="1"/>
    </xf>
    <xf numFmtId="44" fontId="6" fillId="4" borderId="1" xfId="1" applyFont="1" applyFill="1" applyBorder="1" applyAlignment="1">
      <alignment horizontal="justify" vertical="center" wrapText="1"/>
    </xf>
    <xf numFmtId="0" fontId="6" fillId="4" borderId="0" xfId="0" applyFont="1" applyFill="1"/>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2" fontId="16" fillId="4" borderId="1" xfId="3" applyFont="1" applyFill="1" applyBorder="1" applyAlignment="1">
      <alignment horizontal="right" vertical="center" wrapText="1"/>
    </xf>
    <xf numFmtId="165" fontId="16" fillId="0" borderId="1" xfId="5" applyNumberFormat="1" applyFont="1" applyFill="1" applyBorder="1" applyAlignment="1">
      <alignment horizontal="left" vertical="center" wrapText="1"/>
    </xf>
    <xf numFmtId="0" fontId="16" fillId="0" borderId="1" xfId="1" applyNumberFormat="1" applyFont="1" applyFill="1" applyBorder="1" applyAlignment="1">
      <alignment horizontal="left" vertical="center" wrapText="1"/>
    </xf>
    <xf numFmtId="42" fontId="16" fillId="0" borderId="1" xfId="3" applyFont="1" applyFill="1" applyBorder="1" applyAlignment="1">
      <alignment horizontal="right" vertical="center" wrapText="1"/>
    </xf>
    <xf numFmtId="42" fontId="6" fillId="11" borderId="1" xfId="3" applyFont="1" applyFill="1" applyBorder="1" applyAlignment="1">
      <alignment horizontal="right" vertical="center" wrapText="1"/>
    </xf>
    <xf numFmtId="0" fontId="16" fillId="0" borderId="1" xfId="0" applyFont="1" applyBorder="1" applyAlignment="1">
      <alignment horizontal="justify" vertical="center" wrapText="1"/>
    </xf>
    <xf numFmtId="44" fontId="2" fillId="12" borderId="1" xfId="1" applyFont="1" applyFill="1" applyBorder="1" applyAlignment="1">
      <alignment horizontal="center" vertical="center" wrapText="1"/>
    </xf>
    <xf numFmtId="44" fontId="2" fillId="13" borderId="1" xfId="1" applyFont="1" applyFill="1" applyBorder="1" applyAlignment="1">
      <alignment horizontal="center" vertical="center" wrapText="1"/>
    </xf>
    <xf numFmtId="9" fontId="6" fillId="13" borderId="1" xfId="4" applyFont="1" applyFill="1" applyBorder="1" applyAlignment="1">
      <alignment horizontal="center" vertical="center" wrapText="1"/>
    </xf>
    <xf numFmtId="0" fontId="0" fillId="11" borderId="0" xfId="0" applyFill="1" applyAlignment="1">
      <alignment wrapText="1"/>
    </xf>
    <xf numFmtId="43" fontId="5" fillId="4" borderId="0" xfId="5" applyFont="1" applyFill="1" applyAlignment="1">
      <alignment horizontal="center"/>
    </xf>
    <xf numFmtId="43" fontId="5" fillId="4" borderId="0" xfId="0" applyNumberFormat="1" applyFont="1" applyFill="1"/>
    <xf numFmtId="43" fontId="5" fillId="4" borderId="0" xfId="5" applyFont="1" applyFill="1"/>
    <xf numFmtId="43" fontId="3" fillId="4" borderId="0" xfId="0" applyNumberFormat="1" applyFont="1" applyFill="1"/>
    <xf numFmtId="165" fontId="5" fillId="4" borderId="0" xfId="0" applyNumberFormat="1" applyFont="1" applyFill="1" applyAlignment="1">
      <alignment horizontal="justify"/>
    </xf>
    <xf numFmtId="0" fontId="6" fillId="4" borderId="1" xfId="5" applyNumberFormat="1" applyFont="1" applyFill="1" applyBorder="1" applyAlignment="1">
      <alignment horizontal="justify" vertical="center" wrapText="1"/>
    </xf>
    <xf numFmtId="9" fontId="6" fillId="4" borderId="1" xfId="4" applyFont="1" applyFill="1" applyBorder="1" applyAlignment="1">
      <alignment horizontal="center" vertical="center" wrapText="1"/>
    </xf>
    <xf numFmtId="0" fontId="6" fillId="4" borderId="1" xfId="3" applyNumberFormat="1" applyFont="1" applyFill="1" applyBorder="1" applyAlignment="1">
      <alignment horizontal="justify" vertical="center" wrapText="1"/>
    </xf>
    <xf numFmtId="42" fontId="6" fillId="4" borderId="1" xfId="3" applyFont="1" applyFill="1" applyBorder="1" applyAlignment="1">
      <alignment vertical="center" wrapText="1"/>
    </xf>
    <xf numFmtId="0" fontId="7" fillId="0" borderId="0" xfId="0" applyFont="1"/>
    <xf numFmtId="0" fontId="18" fillId="10" borderId="1" xfId="0" applyFont="1" applyFill="1" applyBorder="1" applyAlignment="1">
      <alignment horizontal="center"/>
    </xf>
    <xf numFmtId="49" fontId="6" fillId="4" borderId="1" xfId="5" applyNumberFormat="1" applyFont="1" applyFill="1" applyBorder="1" applyAlignment="1">
      <alignment horizontal="center" vertical="center" wrapText="1"/>
    </xf>
    <xf numFmtId="165" fontId="6" fillId="4" borderId="1" xfId="5"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14" fontId="12"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42" fontId="6" fillId="0" borderId="1" xfId="3" applyFont="1" applyFill="1" applyBorder="1" applyAlignment="1">
      <alignment horizontal="right" vertical="center" wrapText="1"/>
    </xf>
    <xf numFmtId="0" fontId="6" fillId="0" borderId="1" xfId="3" applyNumberFormat="1" applyFont="1" applyFill="1" applyBorder="1" applyAlignment="1">
      <alignment horizontal="justify" vertical="center" wrapText="1"/>
    </xf>
    <xf numFmtId="42" fontId="6" fillId="0" borderId="1" xfId="3" applyFont="1" applyFill="1" applyBorder="1" applyAlignment="1">
      <alignment horizontal="left" vertical="center" wrapText="1"/>
    </xf>
    <xf numFmtId="42" fontId="6" fillId="0" borderId="1" xfId="3" applyFont="1" applyFill="1" applyBorder="1" applyAlignment="1">
      <alignment vertical="center" wrapText="1"/>
    </xf>
    <xf numFmtId="0" fontId="6" fillId="4" borderId="1" xfId="3" applyNumberFormat="1" applyFont="1" applyFill="1" applyBorder="1" applyAlignment="1">
      <alignment horizontal="right" vertical="center" wrapText="1"/>
    </xf>
    <xf numFmtId="0" fontId="5" fillId="4" borderId="1" xfId="3" applyNumberFormat="1" applyFont="1" applyFill="1" applyBorder="1" applyAlignment="1">
      <alignment horizontal="justify" vertical="center" wrapText="1"/>
    </xf>
    <xf numFmtId="9" fontId="6" fillId="4" borderId="1" xfId="4" applyFont="1" applyFill="1" applyBorder="1" applyAlignment="1">
      <alignment horizontal="center" vertical="center"/>
    </xf>
    <xf numFmtId="165" fontId="5" fillId="4" borderId="1" xfId="5" applyNumberFormat="1" applyFont="1" applyFill="1" applyBorder="1" applyAlignment="1">
      <alignment horizontal="center" vertical="center"/>
    </xf>
    <xf numFmtId="0" fontId="6" fillId="4" borderId="1" xfId="5" applyNumberFormat="1" applyFont="1" applyFill="1" applyBorder="1" applyAlignment="1">
      <alignment horizontal="center" vertical="center" wrapText="1"/>
    </xf>
    <xf numFmtId="0" fontId="6" fillId="4" borderId="1" xfId="5" applyNumberFormat="1" applyFont="1" applyFill="1" applyBorder="1" applyAlignment="1">
      <alignment horizontal="center" vertical="center"/>
    </xf>
    <xf numFmtId="0" fontId="16" fillId="4" borderId="1" xfId="5" applyNumberFormat="1" applyFont="1" applyFill="1" applyBorder="1" applyAlignment="1">
      <alignment horizontal="center" vertical="center"/>
    </xf>
    <xf numFmtId="0" fontId="5" fillId="4" borderId="1" xfId="5" applyNumberFormat="1" applyFont="1" applyFill="1" applyBorder="1" applyAlignment="1">
      <alignment horizontal="center" vertical="center" wrapText="1"/>
    </xf>
    <xf numFmtId="165" fontId="5" fillId="4" borderId="1" xfId="5" applyNumberFormat="1" applyFont="1" applyFill="1" applyBorder="1" applyAlignment="1">
      <alignment horizontal="center"/>
    </xf>
    <xf numFmtId="9" fontId="6" fillId="11" borderId="1" xfId="4" applyFont="1" applyFill="1" applyBorder="1" applyAlignment="1">
      <alignment horizontal="center" vertical="center" wrapText="1"/>
    </xf>
    <xf numFmtId="9" fontId="16" fillId="0" borderId="1" xfId="4" applyFont="1" applyFill="1" applyBorder="1" applyAlignment="1">
      <alignment horizontal="center" vertical="center" wrapText="1"/>
    </xf>
    <xf numFmtId="166" fontId="6" fillId="4" borderId="1" xfId="4" applyNumberFormat="1" applyFont="1" applyFill="1" applyBorder="1" applyAlignment="1">
      <alignment horizontal="center" vertical="center" wrapText="1"/>
    </xf>
    <xf numFmtId="0" fontId="5" fillId="4" borderId="1" xfId="5" applyNumberFormat="1" applyFont="1" applyFill="1" applyBorder="1" applyAlignment="1">
      <alignment horizontal="justify" vertical="center" wrapText="1"/>
    </xf>
    <xf numFmtId="42" fontId="5" fillId="11" borderId="1" xfId="3" applyFont="1" applyFill="1" applyBorder="1" applyAlignment="1">
      <alignment horizontal="right" vertical="center" wrapText="1"/>
    </xf>
    <xf numFmtId="0" fontId="6" fillId="15" borderId="1" xfId="5" applyNumberFormat="1" applyFont="1" applyFill="1" applyBorder="1" applyAlignment="1">
      <alignment horizontal="center" vertical="center" wrapText="1"/>
    </xf>
    <xf numFmtId="49" fontId="6" fillId="0" borderId="1" xfId="3" applyNumberFormat="1" applyFont="1" applyFill="1" applyBorder="1" applyAlignment="1">
      <alignment horizontal="justify" vertical="center" wrapText="1"/>
    </xf>
    <xf numFmtId="42" fontId="15" fillId="4" borderId="1" xfId="3" applyFont="1" applyFill="1" applyBorder="1" applyAlignment="1">
      <alignment horizontal="center" vertical="center" wrapText="1"/>
    </xf>
    <xf numFmtId="0" fontId="6" fillId="4" borderId="1" xfId="3" applyNumberFormat="1" applyFont="1" applyFill="1" applyBorder="1" applyAlignment="1">
      <alignment horizontal="left" vertical="center" wrapText="1"/>
    </xf>
    <xf numFmtId="0" fontId="6" fillId="0" borderId="1" xfId="5" applyNumberFormat="1" applyFont="1" applyFill="1" applyBorder="1" applyAlignment="1">
      <alignment horizontal="left" vertical="center" wrapText="1"/>
    </xf>
    <xf numFmtId="0" fontId="6" fillId="0" borderId="1" xfId="3" applyNumberFormat="1" applyFont="1" applyFill="1" applyBorder="1" applyAlignment="1">
      <alignment horizontal="left" vertical="center" wrapText="1"/>
    </xf>
    <xf numFmtId="0" fontId="16" fillId="4" borderId="1" xfId="5" applyNumberFormat="1" applyFont="1" applyFill="1" applyBorder="1" applyAlignment="1">
      <alignment horizontal="justify" vertical="center" wrapText="1"/>
    </xf>
    <xf numFmtId="0" fontId="16" fillId="4" borderId="1" xfId="2" applyNumberFormat="1" applyFont="1" applyFill="1" applyBorder="1" applyAlignment="1">
      <alignment horizontal="justify" vertical="center" wrapText="1"/>
    </xf>
    <xf numFmtId="9" fontId="6" fillId="4" borderId="1" xfId="2" applyNumberFormat="1" applyFont="1" applyFill="1" applyBorder="1" applyAlignment="1">
      <alignment horizontal="center" vertical="center" wrapText="1"/>
    </xf>
    <xf numFmtId="0" fontId="16" fillId="4" borderId="1" xfId="0" applyFont="1" applyFill="1" applyBorder="1" applyAlignment="1">
      <alignment horizontal="justify" vertical="center" wrapText="1"/>
    </xf>
    <xf numFmtId="42" fontId="21" fillId="4" borderId="1" xfId="3" applyFont="1" applyFill="1" applyBorder="1" applyAlignment="1">
      <alignment horizontal="right" vertical="center" wrapText="1"/>
    </xf>
    <xf numFmtId="0" fontId="6" fillId="4" borderId="1" xfId="3" applyNumberFormat="1" applyFont="1" applyFill="1" applyBorder="1" applyAlignment="1">
      <alignment horizontal="center" vertical="center" wrapText="1"/>
    </xf>
    <xf numFmtId="42" fontId="5" fillId="4" borderId="0" xfId="0" applyNumberFormat="1" applyFont="1" applyFill="1"/>
    <xf numFmtId="9" fontId="6" fillId="4" borderId="1" xfId="1" applyNumberFormat="1" applyFont="1" applyFill="1" applyBorder="1" applyAlignment="1">
      <alignment horizontal="center" vertical="center" wrapText="1"/>
    </xf>
    <xf numFmtId="9" fontId="16" fillId="4" borderId="1" xfId="4" applyFont="1" applyFill="1" applyBorder="1" applyAlignment="1">
      <alignment horizontal="center" vertical="center" wrapText="1"/>
    </xf>
    <xf numFmtId="9" fontId="16" fillId="4" borderId="1" xfId="2" applyNumberFormat="1" applyFont="1" applyFill="1" applyBorder="1" applyAlignment="1">
      <alignment horizontal="center" vertical="center" wrapText="1"/>
    </xf>
    <xf numFmtId="0" fontId="21" fillId="4" borderId="1" xfId="5" applyNumberFormat="1" applyFont="1" applyFill="1" applyBorder="1" applyAlignment="1">
      <alignment horizontal="center" vertical="center" wrapText="1"/>
    </xf>
    <xf numFmtId="0" fontId="22" fillId="4" borderId="1" xfId="5" applyNumberFormat="1" applyFont="1" applyFill="1" applyBorder="1" applyAlignment="1">
      <alignment horizontal="center" vertical="center" wrapText="1"/>
    </xf>
    <xf numFmtId="0" fontId="21" fillId="4" borderId="1" xfId="2" applyNumberFormat="1" applyFont="1" applyFill="1" applyBorder="1" applyAlignment="1">
      <alignment horizontal="left" vertical="center" wrapText="1"/>
    </xf>
    <xf numFmtId="0" fontId="21" fillId="4" borderId="1" xfId="2" applyNumberFormat="1" applyFont="1" applyFill="1" applyBorder="1" applyAlignment="1">
      <alignment horizontal="center" vertical="center" wrapText="1"/>
    </xf>
    <xf numFmtId="42" fontId="5" fillId="11" borderId="1" xfId="3" applyFont="1" applyFill="1" applyBorder="1" applyAlignment="1">
      <alignment horizontal="center" vertical="center" wrapText="1"/>
    </xf>
    <xf numFmtId="42" fontId="6" fillId="14" borderId="1" xfId="3" applyFont="1" applyFill="1" applyBorder="1" applyAlignment="1">
      <alignment horizontal="right" vertical="center" wrapText="1"/>
    </xf>
    <xf numFmtId="0" fontId="6" fillId="14" borderId="1" xfId="5" applyNumberFormat="1" applyFont="1" applyFill="1" applyBorder="1" applyAlignment="1">
      <alignment horizontal="center" vertical="center" wrapText="1"/>
    </xf>
    <xf numFmtId="0" fontId="6" fillId="14" borderId="1" xfId="3" applyNumberFormat="1" applyFont="1" applyFill="1" applyBorder="1" applyAlignment="1">
      <alignment horizontal="justify" vertical="center" wrapText="1"/>
    </xf>
    <xf numFmtId="0" fontId="5" fillId="14" borderId="1" xfId="0" applyFont="1" applyFill="1" applyBorder="1" applyAlignment="1">
      <alignment horizontal="justify" vertical="center" wrapText="1"/>
    </xf>
    <xf numFmtId="0" fontId="5" fillId="14" borderId="1" xfId="0" applyFont="1" applyFill="1" applyBorder="1" applyAlignment="1">
      <alignment horizontal="center" vertical="center" wrapText="1"/>
    </xf>
    <xf numFmtId="0" fontId="6" fillId="14" borderId="1" xfId="0" applyFont="1" applyFill="1" applyBorder="1" applyAlignment="1">
      <alignment horizontal="justify" vertical="center" wrapText="1"/>
    </xf>
    <xf numFmtId="0" fontId="5" fillId="14" borderId="1" xfId="0" applyFont="1" applyFill="1" applyBorder="1" applyAlignment="1">
      <alignment horizontal="center" vertical="center"/>
    </xf>
    <xf numFmtId="42" fontId="6" fillId="14" borderId="1" xfId="3" applyFont="1" applyFill="1" applyBorder="1" applyAlignment="1">
      <alignment horizontal="center" vertical="center" wrapText="1"/>
    </xf>
    <xf numFmtId="165" fontId="6" fillId="14" borderId="1" xfId="5" applyNumberFormat="1" applyFont="1" applyFill="1" applyBorder="1" applyAlignment="1">
      <alignment horizontal="center" vertical="center" wrapText="1"/>
    </xf>
    <xf numFmtId="165" fontId="6" fillId="14" borderId="1" xfId="5" applyNumberFormat="1" applyFont="1" applyFill="1" applyBorder="1" applyAlignment="1">
      <alignment vertical="center" wrapText="1"/>
    </xf>
    <xf numFmtId="9" fontId="6" fillId="14" borderId="1" xfId="4" applyFont="1" applyFill="1" applyBorder="1" applyAlignment="1">
      <alignment horizontal="center" vertical="center" wrapText="1"/>
    </xf>
    <xf numFmtId="164" fontId="6" fillId="14" borderId="1" xfId="2" applyFont="1" applyFill="1" applyBorder="1" applyAlignment="1">
      <alignment horizontal="left" vertical="center" wrapText="1"/>
    </xf>
    <xf numFmtId="9" fontId="6" fillId="4" borderId="1" xfId="0" applyNumberFormat="1" applyFont="1" applyFill="1" applyBorder="1" applyAlignment="1">
      <alignment horizontal="center" vertical="center" wrapText="1"/>
    </xf>
    <xf numFmtId="9" fontId="16" fillId="0" borderId="1" xfId="1" applyNumberFormat="1" applyFont="1" applyFill="1" applyBorder="1" applyAlignment="1">
      <alignment horizontal="center" vertical="center" wrapText="1"/>
    </xf>
    <xf numFmtId="0" fontId="6" fillId="4" borderId="1" xfId="1" applyNumberFormat="1" applyFont="1" applyFill="1" applyBorder="1" applyAlignment="1">
      <alignment horizontal="center" vertical="center" wrapText="1"/>
    </xf>
    <xf numFmtId="0" fontId="6" fillId="4" borderId="1" xfId="2" applyNumberFormat="1" applyFont="1" applyFill="1" applyBorder="1" applyAlignment="1">
      <alignment horizontal="center" vertical="center" wrapText="1"/>
    </xf>
    <xf numFmtId="0" fontId="6" fillId="14" borderId="1" xfId="1" applyNumberFormat="1" applyFont="1" applyFill="1" applyBorder="1" applyAlignment="1">
      <alignment horizontal="center" vertical="center" wrapText="1"/>
    </xf>
    <xf numFmtId="0" fontId="6" fillId="4" borderId="1" xfId="1" applyNumberFormat="1" applyFont="1" applyFill="1" applyBorder="1" applyAlignment="1">
      <alignment horizontal="center" vertical="center"/>
    </xf>
    <xf numFmtId="0" fontId="6" fillId="4" borderId="1" xfId="4" applyNumberFormat="1" applyFont="1" applyFill="1" applyBorder="1" applyAlignment="1">
      <alignment horizontal="center" vertical="center" wrapText="1"/>
    </xf>
    <xf numFmtId="9" fontId="6" fillId="4" borderId="1" xfId="1" applyNumberFormat="1" applyFont="1" applyFill="1" applyBorder="1" applyAlignment="1">
      <alignment horizontal="center" vertical="center"/>
    </xf>
    <xf numFmtId="0" fontId="16" fillId="4" borderId="1" xfId="1" applyNumberFormat="1" applyFont="1" applyFill="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wrapText="1"/>
    </xf>
    <xf numFmtId="0" fontId="6" fillId="12" borderId="1" xfId="0" applyFont="1" applyFill="1" applyBorder="1" applyAlignment="1">
      <alignment vertical="center" wrapText="1"/>
    </xf>
    <xf numFmtId="167" fontId="6" fillId="4" borderId="1" xfId="1" applyNumberFormat="1" applyFont="1" applyFill="1" applyBorder="1" applyAlignment="1">
      <alignment horizontal="center" vertical="center" wrapText="1"/>
    </xf>
    <xf numFmtId="42" fontId="6" fillId="4" borderId="1" xfId="3" applyFont="1" applyFill="1" applyBorder="1" applyAlignment="1">
      <alignment horizontal="left" vertical="center" wrapText="1"/>
    </xf>
    <xf numFmtId="9" fontId="6" fillId="0" borderId="1" xfId="4" applyFont="1" applyFill="1" applyBorder="1" applyAlignment="1">
      <alignment horizontal="center" vertical="center" wrapText="1"/>
    </xf>
    <xf numFmtId="9" fontId="6" fillId="4" borderId="1" xfId="5" applyNumberFormat="1" applyFont="1" applyFill="1" applyBorder="1" applyAlignment="1">
      <alignment horizontal="center" vertical="center" wrapText="1"/>
    </xf>
    <xf numFmtId="0" fontId="6" fillId="4" borderId="1" xfId="1" applyNumberFormat="1" applyFont="1" applyFill="1" applyBorder="1" applyAlignment="1">
      <alignment horizontal="justify" vertical="center" wrapText="1"/>
    </xf>
    <xf numFmtId="42" fontId="21" fillId="4" borderId="1" xfId="3" applyFont="1" applyFill="1" applyBorder="1" applyAlignment="1">
      <alignment horizontal="center" vertical="center" wrapText="1"/>
    </xf>
    <xf numFmtId="168" fontId="16" fillId="4" borderId="1" xfId="3" applyNumberFormat="1" applyFont="1" applyFill="1" applyBorder="1" applyAlignment="1">
      <alignment horizontal="right" vertical="center" wrapText="1"/>
    </xf>
    <xf numFmtId="0" fontId="5" fillId="4" borderId="1" xfId="0" applyFont="1" applyFill="1" applyBorder="1"/>
    <xf numFmtId="42" fontId="21" fillId="11" borderId="1" xfId="3" applyFont="1" applyFill="1" applyBorder="1" applyAlignment="1">
      <alignment horizontal="right" vertical="center" wrapText="1"/>
    </xf>
    <xf numFmtId="168" fontId="21" fillId="4" borderId="1" xfId="3" applyNumberFormat="1" applyFont="1" applyFill="1" applyBorder="1" applyAlignment="1">
      <alignment horizontal="center" vertical="center" wrapText="1"/>
    </xf>
    <xf numFmtId="0" fontId="6" fillId="4" borderId="1" xfId="2" applyNumberFormat="1" applyFont="1" applyFill="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6" fillId="0" borderId="1" xfId="5" applyNumberFormat="1" applyFont="1" applyFill="1" applyBorder="1" applyAlignment="1">
      <alignment horizontal="center" vertical="center" wrapText="1"/>
    </xf>
    <xf numFmtId="166" fontId="6" fillId="0" borderId="1" xfId="5" applyNumberFormat="1" applyFont="1" applyFill="1" applyBorder="1" applyAlignment="1">
      <alignment horizontal="center" vertical="center" wrapText="1"/>
    </xf>
    <xf numFmtId="0" fontId="13" fillId="0" borderId="1" xfId="5" applyNumberFormat="1" applyFont="1" applyFill="1" applyBorder="1" applyAlignment="1">
      <alignment horizontal="center" vertical="center" wrapText="1"/>
    </xf>
    <xf numFmtId="0" fontId="6" fillId="0" borderId="15" xfId="0" applyFont="1" applyBorder="1" applyAlignment="1">
      <alignment horizontal="justify" vertical="center" wrapText="1"/>
    </xf>
    <xf numFmtId="0" fontId="12" fillId="0" borderId="1" xfId="0" applyFont="1" applyBorder="1" applyAlignment="1">
      <alignment horizontal="justify" vertical="center" wrapText="1"/>
    </xf>
    <xf numFmtId="9" fontId="6" fillId="0" borderId="1" xfId="5" applyNumberFormat="1" applyFont="1" applyFill="1" applyBorder="1" applyAlignment="1">
      <alignment horizontal="center" vertical="center" wrapText="1"/>
    </xf>
    <xf numFmtId="0" fontId="6" fillId="0" borderId="4" xfId="0" applyFont="1" applyBorder="1" applyAlignment="1">
      <alignment horizontal="justify" vertical="center" wrapText="1"/>
    </xf>
    <xf numFmtId="0" fontId="6" fillId="0" borderId="13" xfId="0" applyFont="1" applyBorder="1" applyAlignment="1">
      <alignment horizontal="justify" vertical="center" wrapText="1"/>
    </xf>
    <xf numFmtId="0" fontId="5" fillId="4" borderId="1" xfId="0" applyFont="1" applyFill="1" applyBorder="1" applyAlignment="1">
      <alignment horizontal="center"/>
    </xf>
    <xf numFmtId="0" fontId="6" fillId="4" borderId="1" xfId="1" applyNumberFormat="1" applyFont="1" applyFill="1" applyBorder="1" applyAlignment="1">
      <alignment horizontal="left" vertical="center" wrapText="1"/>
    </xf>
    <xf numFmtId="0" fontId="6" fillId="11" borderId="1" xfId="0" applyFont="1" applyFill="1" applyBorder="1" applyAlignment="1">
      <alignment horizontal="center" vertical="center" wrapText="1"/>
    </xf>
    <xf numFmtId="164" fontId="6" fillId="11" borderId="1" xfId="2" applyFont="1" applyFill="1" applyBorder="1" applyAlignment="1">
      <alignment horizontal="justify" vertical="center" wrapText="1"/>
    </xf>
    <xf numFmtId="42" fontId="13" fillId="4" borderId="1" xfId="3"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 xfId="3" applyNumberFormat="1" applyFont="1" applyFill="1" applyBorder="1" applyAlignment="1">
      <alignment horizontal="justify" vertical="center" wrapText="1"/>
    </xf>
    <xf numFmtId="168" fontId="21" fillId="4" borderId="1" xfId="3" applyNumberFormat="1" applyFont="1" applyFill="1" applyBorder="1" applyAlignment="1">
      <alignment horizontal="right" vertical="center" wrapText="1"/>
    </xf>
    <xf numFmtId="42" fontId="21" fillId="4" borderId="1" xfId="0" applyNumberFormat="1" applyFont="1" applyFill="1" applyBorder="1" applyAlignment="1">
      <alignment vertical="center"/>
    </xf>
    <xf numFmtId="0" fontId="6" fillId="4" borderId="0" xfId="0" applyFont="1" applyFill="1" applyAlignment="1">
      <alignment horizontal="center" vertical="center"/>
    </xf>
    <xf numFmtId="0" fontId="6" fillId="0" borderId="1" xfId="5" applyNumberFormat="1" applyFont="1" applyFill="1" applyBorder="1" applyAlignment="1">
      <alignment horizontal="justify" vertical="center" wrapText="1"/>
    </xf>
    <xf numFmtId="44" fontId="16" fillId="4" borderId="1" xfId="1" applyFont="1" applyFill="1" applyBorder="1" applyAlignment="1">
      <alignment horizontal="left" vertical="center" wrapText="1"/>
    </xf>
    <xf numFmtId="9" fontId="16" fillId="4" borderId="1" xfId="1" applyNumberFormat="1" applyFont="1" applyFill="1" applyBorder="1" applyAlignment="1">
      <alignment horizontal="center" vertical="center" wrapText="1"/>
    </xf>
    <xf numFmtId="9" fontId="6" fillId="11" borderId="1" xfId="1" applyNumberFormat="1" applyFont="1" applyFill="1" applyBorder="1" applyAlignment="1">
      <alignment horizontal="center" vertical="center" wrapText="1"/>
    </xf>
    <xf numFmtId="6" fontId="21" fillId="4" borderId="1" xfId="5" applyNumberFormat="1" applyFont="1" applyFill="1" applyBorder="1" applyAlignment="1">
      <alignment horizontal="center" vertical="center" wrapText="1"/>
    </xf>
    <xf numFmtId="0" fontId="21" fillId="4" borderId="1" xfId="0" applyFont="1" applyFill="1" applyBorder="1" applyAlignment="1">
      <alignment horizontal="justify" vertical="center" wrapText="1"/>
    </xf>
    <xf numFmtId="0" fontId="16" fillId="0" borderId="1" xfId="1" applyNumberFormat="1" applyFont="1" applyFill="1" applyBorder="1" applyAlignment="1">
      <alignment horizontal="justify" vertical="center" wrapText="1"/>
    </xf>
    <xf numFmtId="0" fontId="6" fillId="12" borderId="15" xfId="0" applyFont="1" applyFill="1" applyBorder="1" applyAlignment="1">
      <alignment horizontal="center" vertical="center" wrapText="1"/>
    </xf>
    <xf numFmtId="0" fontId="6" fillId="4" borderId="1" xfId="1" applyNumberFormat="1" applyFont="1" applyFill="1" applyBorder="1" applyAlignment="1">
      <alignment vertical="center" wrapText="1"/>
    </xf>
    <xf numFmtId="0" fontId="16" fillId="4" borderId="1" xfId="1" applyNumberFormat="1" applyFont="1" applyFill="1" applyBorder="1" applyAlignment="1">
      <alignment horizontal="left" vertical="center" wrapText="1"/>
    </xf>
    <xf numFmtId="0" fontId="6" fillId="4" borderId="1" xfId="1" applyNumberFormat="1" applyFont="1" applyFill="1" applyBorder="1" applyAlignment="1">
      <alignment horizontal="justify" vertical="center"/>
    </xf>
    <xf numFmtId="44" fontId="2" fillId="16" borderId="1" xfId="6" applyNumberFormat="1" applyFont="1" applyBorder="1" applyAlignment="1">
      <alignment horizontal="center"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5" fillId="4" borderId="1" xfId="5" applyNumberFormat="1" applyFont="1" applyFill="1" applyBorder="1" applyAlignment="1">
      <alignment horizontal="justify"/>
    </xf>
    <xf numFmtId="0" fontId="6" fillId="4" borderId="1" xfId="5" applyNumberFormat="1" applyFont="1" applyFill="1" applyBorder="1" applyAlignment="1">
      <alignment horizontal="left" vertical="center" wrapText="1"/>
    </xf>
    <xf numFmtId="0" fontId="5" fillId="4" borderId="1" xfId="5" applyNumberFormat="1" applyFont="1" applyFill="1" applyBorder="1" applyAlignment="1">
      <alignment horizontal="left" vertical="center" wrapText="1"/>
    </xf>
    <xf numFmtId="0" fontId="5" fillId="11" borderId="0" xfId="0" applyFont="1" applyFill="1" applyAlignment="1">
      <alignment horizontal="justify"/>
    </xf>
    <xf numFmtId="0" fontId="16" fillId="0" borderId="1" xfId="5" applyNumberFormat="1" applyFont="1" applyFill="1" applyBorder="1" applyAlignment="1">
      <alignment horizontal="justify" vertical="center" wrapText="1"/>
    </xf>
    <xf numFmtId="0" fontId="21" fillId="4" borderId="1" xfId="5" applyNumberFormat="1" applyFont="1" applyFill="1" applyBorder="1" applyAlignment="1">
      <alignment horizontal="left" vertical="center" wrapText="1"/>
    </xf>
    <xf numFmtId="0" fontId="16" fillId="0" borderId="1" xfId="5" applyNumberFormat="1" applyFont="1" applyFill="1" applyBorder="1" applyAlignment="1">
      <alignment horizontal="left" vertical="center" wrapText="1"/>
    </xf>
    <xf numFmtId="0" fontId="6" fillId="14" borderId="1" xfId="5" applyNumberFormat="1" applyFont="1" applyFill="1" applyBorder="1" applyAlignment="1">
      <alignment horizontal="left" vertical="center" wrapText="1"/>
    </xf>
    <xf numFmtId="0" fontId="6" fillId="4" borderId="1" xfId="5" applyNumberFormat="1" applyFont="1" applyFill="1" applyBorder="1" applyAlignment="1">
      <alignment horizontal="justify" vertical="center"/>
    </xf>
    <xf numFmtId="0" fontId="5" fillId="4" borderId="1" xfId="5" applyNumberFormat="1" applyFont="1" applyFill="1" applyBorder="1" applyAlignment="1">
      <alignment horizontal="justify" vertical="center"/>
    </xf>
    <xf numFmtId="9" fontId="5" fillId="4" borderId="1" xfId="4" applyFont="1" applyFill="1" applyBorder="1" applyAlignment="1">
      <alignment horizontal="center" vertical="center"/>
    </xf>
    <xf numFmtId="9" fontId="6" fillId="4" borderId="1" xfId="4" applyFont="1" applyFill="1" applyBorder="1" applyAlignment="1" applyProtection="1">
      <alignment horizontal="center" vertical="center" wrapText="1"/>
    </xf>
    <xf numFmtId="0" fontId="2" fillId="16" borderId="1" xfId="6" applyFont="1" applyBorder="1" applyAlignment="1">
      <alignment horizontal="center" vertical="center"/>
    </xf>
    <xf numFmtId="167" fontId="5" fillId="4" borderId="1" xfId="0" applyNumberFormat="1" applyFont="1" applyFill="1" applyBorder="1" applyAlignment="1">
      <alignment horizontal="center" vertical="center"/>
    </xf>
    <xf numFmtId="0" fontId="2" fillId="4" borderId="1" xfId="1" applyNumberFormat="1" applyFont="1" applyFill="1" applyBorder="1" applyAlignment="1">
      <alignment horizontal="center" vertical="center" wrapText="1"/>
    </xf>
    <xf numFmtId="0" fontId="6" fillId="14" borderId="1" xfId="5" applyNumberFormat="1" applyFont="1" applyFill="1" applyBorder="1" applyAlignment="1">
      <alignment horizontal="justify" vertical="center" wrapText="1"/>
    </xf>
    <xf numFmtId="9" fontId="6" fillId="14" borderId="1" xfId="4" applyFont="1" applyFill="1" applyBorder="1" applyAlignment="1" applyProtection="1">
      <alignment horizontal="center" vertical="center" wrapText="1"/>
    </xf>
    <xf numFmtId="0" fontId="6" fillId="12" borderId="1" xfId="0" applyFont="1" applyFill="1" applyBorder="1" applyAlignment="1">
      <alignment horizontal="justify" vertical="center" wrapText="1"/>
    </xf>
    <xf numFmtId="44" fontId="6" fillId="4" borderId="1" xfId="1" applyFont="1" applyFill="1" applyBorder="1" applyAlignment="1">
      <alignment horizontal="center" vertical="center"/>
    </xf>
    <xf numFmtId="0" fontId="21" fillId="4" borderId="1" xfId="2" applyNumberFormat="1" applyFont="1" applyFill="1" applyBorder="1" applyAlignment="1">
      <alignment horizontal="justify" vertical="center" wrapText="1"/>
    </xf>
    <xf numFmtId="0" fontId="13" fillId="4" borderId="1" xfId="3" applyNumberFormat="1" applyFont="1" applyFill="1" applyBorder="1" applyAlignment="1">
      <alignment horizontal="justify" vertical="center" wrapText="1"/>
    </xf>
    <xf numFmtId="42" fontId="5" fillId="14" borderId="14" xfId="3" applyFont="1" applyFill="1" applyBorder="1" applyAlignment="1">
      <alignment horizontal="right" vertical="center" wrapText="1"/>
    </xf>
    <xf numFmtId="42" fontId="5" fillId="4" borderId="1" xfId="0" applyNumberFormat="1" applyFont="1" applyFill="1" applyBorder="1" applyAlignment="1">
      <alignment horizontal="center" vertical="center"/>
    </xf>
    <xf numFmtId="0" fontId="5" fillId="4" borderId="0" xfId="0" applyFont="1" applyFill="1" applyAlignment="1">
      <alignment horizontal="center" wrapText="1"/>
    </xf>
    <xf numFmtId="42" fontId="5" fillId="7" borderId="1" xfId="3" applyFont="1" applyFill="1" applyBorder="1" applyAlignment="1">
      <alignment horizontal="right" vertical="center" wrapText="1"/>
    </xf>
    <xf numFmtId="0" fontId="21" fillId="4" borderId="1" xfId="5" applyNumberFormat="1" applyFont="1" applyFill="1" applyBorder="1" applyAlignment="1">
      <alignment horizontal="center" vertical="center"/>
    </xf>
    <xf numFmtId="0" fontId="6" fillId="7" borderId="1" xfId="1" applyNumberFormat="1" applyFont="1" applyFill="1" applyBorder="1" applyAlignment="1">
      <alignment horizontal="center" vertical="center"/>
    </xf>
    <xf numFmtId="0" fontId="6" fillId="7" borderId="1" xfId="2" applyNumberFormat="1" applyFont="1" applyFill="1" applyBorder="1" applyAlignment="1">
      <alignment horizontal="justify" vertical="center" wrapText="1"/>
    </xf>
    <xf numFmtId="42" fontId="21" fillId="0" borderId="1" xfId="3" applyFont="1" applyFill="1" applyBorder="1" applyAlignment="1">
      <alignment horizontal="center" vertical="center" wrapText="1"/>
    </xf>
    <xf numFmtId="0" fontId="21" fillId="4" borderId="1" xfId="1" applyNumberFormat="1" applyFont="1" applyFill="1" applyBorder="1" applyAlignment="1">
      <alignment horizontal="center" vertical="center" wrapText="1"/>
    </xf>
    <xf numFmtId="0" fontId="21" fillId="4" borderId="1" xfId="1" applyNumberFormat="1" applyFont="1" applyFill="1" applyBorder="1" applyAlignment="1">
      <alignment horizontal="justify" vertical="center" wrapText="1"/>
    </xf>
    <xf numFmtId="42" fontId="21" fillId="0" borderId="1" xfId="3" applyFont="1" applyFill="1" applyBorder="1" applyAlignment="1">
      <alignment horizontal="right" vertical="center" wrapText="1"/>
    </xf>
    <xf numFmtId="0" fontId="21" fillId="0" borderId="1" xfId="1" applyNumberFormat="1" applyFont="1" applyFill="1" applyBorder="1" applyAlignment="1">
      <alignment horizontal="center" vertical="center" wrapText="1"/>
    </xf>
    <xf numFmtId="0" fontId="21" fillId="0" borderId="1" xfId="1" applyNumberFormat="1" applyFont="1" applyFill="1" applyBorder="1" applyAlignment="1">
      <alignment horizontal="left" vertical="center" wrapText="1"/>
    </xf>
    <xf numFmtId="1" fontId="21" fillId="0" borderId="1" xfId="1" applyNumberFormat="1" applyFont="1" applyFill="1" applyBorder="1" applyAlignment="1">
      <alignment horizontal="center" vertical="center" wrapText="1"/>
    </xf>
    <xf numFmtId="44" fontId="21" fillId="0" borderId="1" xfId="1" applyFont="1" applyFill="1" applyBorder="1" applyAlignment="1">
      <alignment horizontal="center" vertical="center" wrapText="1"/>
    </xf>
    <xf numFmtId="9" fontId="21" fillId="4" borderId="1" xfId="4" applyFont="1" applyFill="1" applyBorder="1" applyAlignment="1">
      <alignment horizontal="center" vertical="center" wrapText="1"/>
    </xf>
    <xf numFmtId="9" fontId="21" fillId="4" borderId="1" xfId="1" applyNumberFormat="1" applyFont="1" applyFill="1" applyBorder="1" applyAlignment="1">
      <alignment horizontal="center" vertical="center" wrapText="1"/>
    </xf>
    <xf numFmtId="44" fontId="21" fillId="4" borderId="1" xfId="1" applyFont="1" applyFill="1" applyBorder="1" applyAlignment="1">
      <alignment horizontal="justify" vertical="center" wrapText="1"/>
    </xf>
    <xf numFmtId="42" fontId="6" fillId="4" borderId="1" xfId="10" applyFont="1" applyFill="1" applyBorder="1" applyAlignment="1">
      <alignment horizontal="center" vertical="center" wrapText="1"/>
    </xf>
    <xf numFmtId="42" fontId="21" fillId="4" borderId="1" xfId="10" applyFont="1" applyFill="1" applyBorder="1" applyAlignment="1">
      <alignment horizontal="center" vertical="center" wrapText="1"/>
    </xf>
    <xf numFmtId="167" fontId="6" fillId="4" borderId="1" xfId="1" applyNumberFormat="1" applyFont="1" applyFill="1" applyBorder="1" applyAlignment="1">
      <alignment horizontal="center" vertical="center"/>
    </xf>
    <xf numFmtId="9" fontId="6" fillId="13" borderId="15" xfId="4" applyFont="1" applyFill="1" applyBorder="1" applyAlignment="1">
      <alignment horizontal="center" vertical="center" wrapText="1"/>
    </xf>
    <xf numFmtId="9" fontId="6" fillId="4" borderId="14" xfId="4" applyFont="1" applyFill="1" applyBorder="1" applyAlignment="1">
      <alignment horizontal="center" vertical="center" wrapText="1"/>
    </xf>
    <xf numFmtId="166" fontId="16" fillId="4" borderId="1" xfId="4" applyNumberFormat="1" applyFont="1" applyFill="1" applyBorder="1" applyAlignment="1">
      <alignment horizontal="center" vertical="center" wrapText="1"/>
    </xf>
    <xf numFmtId="166" fontId="21" fillId="4" borderId="1" xfId="4" applyNumberFormat="1" applyFont="1" applyFill="1" applyBorder="1" applyAlignment="1">
      <alignment horizontal="center" vertical="center" wrapText="1"/>
    </xf>
    <xf numFmtId="166" fontId="6" fillId="4" borderId="1" xfId="5" applyNumberFormat="1" applyFont="1" applyFill="1" applyBorder="1" applyAlignment="1">
      <alignment horizontal="center" vertical="center" wrapText="1"/>
    </xf>
    <xf numFmtId="166" fontId="16" fillId="4" borderId="1" xfId="1" applyNumberFormat="1" applyFont="1" applyFill="1" applyBorder="1" applyAlignment="1">
      <alignment horizontal="center" vertical="center" wrapText="1"/>
    </xf>
    <xf numFmtId="169" fontId="6" fillId="4" borderId="1" xfId="3" applyNumberFormat="1" applyFont="1" applyFill="1" applyBorder="1" applyAlignment="1">
      <alignment horizontal="justify" vertical="center" wrapText="1"/>
    </xf>
    <xf numFmtId="42" fontId="21" fillId="4" borderId="1" xfId="15" applyFont="1" applyFill="1" applyBorder="1" applyAlignment="1">
      <alignment horizontal="right" vertical="center" wrapText="1"/>
    </xf>
    <xf numFmtId="42" fontId="6" fillId="4" borderId="1" xfId="22" applyFont="1" applyFill="1" applyBorder="1" applyAlignment="1">
      <alignment horizontal="right" vertical="center" wrapText="1"/>
    </xf>
    <xf numFmtId="42" fontId="21" fillId="4" borderId="1" xfId="22" applyFont="1" applyFill="1" applyBorder="1" applyAlignment="1">
      <alignment horizontal="right" vertical="center" wrapText="1"/>
    </xf>
    <xf numFmtId="0" fontId="6" fillId="9" borderId="1" xfId="0" applyFont="1" applyFill="1" applyBorder="1" applyAlignment="1">
      <alignment horizontal="justify" vertical="center" wrapText="1"/>
    </xf>
    <xf numFmtId="0" fontId="6" fillId="9" borderId="1" xfId="0" applyFont="1" applyFill="1" applyBorder="1" applyAlignment="1">
      <alignment horizontal="center" vertical="center" wrapText="1"/>
    </xf>
    <xf numFmtId="42" fontId="21" fillId="4" borderId="1" xfId="15" applyFont="1" applyFill="1" applyBorder="1" applyAlignment="1">
      <alignment vertical="center" wrapText="1"/>
    </xf>
    <xf numFmtId="42" fontId="6" fillId="4" borderId="1" xfId="22" applyFont="1" applyFill="1" applyBorder="1" applyAlignment="1">
      <alignment vertical="center" wrapText="1"/>
    </xf>
    <xf numFmtId="0" fontId="21" fillId="4" borderId="1" xfId="0" applyFont="1" applyFill="1" applyBorder="1" applyAlignment="1">
      <alignment horizontal="center" vertical="center"/>
    </xf>
    <xf numFmtId="42" fontId="6" fillId="4" borderId="1" xfId="15" applyFont="1" applyFill="1" applyBorder="1" applyAlignment="1">
      <alignment vertical="center" wrapText="1"/>
    </xf>
    <xf numFmtId="6" fontId="21" fillId="4" borderId="1" xfId="3" applyNumberFormat="1" applyFont="1" applyFill="1" applyBorder="1" applyAlignment="1">
      <alignment horizontal="right" vertical="center" wrapText="1"/>
    </xf>
    <xf numFmtId="9" fontId="5" fillId="4" borderId="14" xfId="4" applyFont="1" applyFill="1" applyBorder="1" applyAlignment="1">
      <alignment horizontal="center" vertical="center"/>
    </xf>
    <xf numFmtId="9" fontId="5" fillId="4" borderId="15" xfId="4" applyFont="1" applyFill="1" applyBorder="1" applyAlignment="1">
      <alignment horizontal="center" vertical="center"/>
    </xf>
    <xf numFmtId="9" fontId="6" fillId="4" borderId="14" xfId="4" applyFont="1" applyFill="1" applyBorder="1" applyAlignment="1" applyProtection="1">
      <alignment horizontal="center" vertical="center" wrapText="1"/>
    </xf>
    <xf numFmtId="9" fontId="6" fillId="4" borderId="15" xfId="4" applyFont="1" applyFill="1" applyBorder="1" applyAlignment="1" applyProtection="1">
      <alignment horizontal="center" vertical="center" wrapText="1"/>
    </xf>
    <xf numFmtId="0" fontId="21" fillId="4" borderId="14" xfId="0" applyFont="1" applyFill="1" applyBorder="1" applyAlignment="1">
      <alignment horizontal="justify" vertical="center" wrapText="1"/>
    </xf>
    <xf numFmtId="0" fontId="21" fillId="4" borderId="15" xfId="0" applyFont="1" applyFill="1" applyBorder="1" applyAlignment="1">
      <alignment horizontal="justify" vertical="center" wrapText="1"/>
    </xf>
    <xf numFmtId="9" fontId="6" fillId="4" borderId="14" xfId="2" applyNumberFormat="1" applyFont="1" applyFill="1" applyBorder="1" applyAlignment="1">
      <alignment horizontal="center" vertical="center" wrapText="1"/>
    </xf>
    <xf numFmtId="9" fontId="6" fillId="4" borderId="15" xfId="2" applyNumberFormat="1" applyFont="1" applyFill="1" applyBorder="1" applyAlignment="1">
      <alignment horizontal="center" vertical="center" wrapText="1"/>
    </xf>
    <xf numFmtId="169" fontId="21" fillId="4" borderId="1" xfId="3" applyNumberFormat="1" applyFont="1" applyFill="1" applyBorder="1" applyAlignment="1">
      <alignment horizontal="right" vertical="center" wrapText="1"/>
    </xf>
    <xf numFmtId="44" fontId="2" fillId="4" borderId="6" xfId="1" applyFont="1" applyFill="1" applyBorder="1" applyAlignment="1">
      <alignment horizontal="center" vertical="center" wrapText="1"/>
    </xf>
    <xf numFmtId="44" fontId="2" fillId="4" borderId="7" xfId="1" applyFont="1" applyFill="1" applyBorder="1" applyAlignment="1">
      <alignment horizontal="center" vertical="center" wrapText="1"/>
    </xf>
    <xf numFmtId="44" fontId="2" fillId="4" borderId="8" xfId="1" applyFont="1" applyFill="1" applyBorder="1" applyAlignment="1">
      <alignment horizontal="center" vertical="center" wrapText="1"/>
    </xf>
    <xf numFmtId="44" fontId="2" fillId="4" borderId="11" xfId="1" applyFont="1" applyFill="1" applyBorder="1" applyAlignment="1">
      <alignment horizontal="center" vertical="center" wrapText="1"/>
    </xf>
    <xf numFmtId="44" fontId="2" fillId="4" borderId="12" xfId="1" applyFont="1" applyFill="1" applyBorder="1" applyAlignment="1">
      <alignment horizontal="center" vertical="center" wrapText="1"/>
    </xf>
    <xf numFmtId="44" fontId="2" fillId="4" borderId="13" xfId="1" applyFont="1" applyFill="1" applyBorder="1" applyAlignment="1">
      <alignment horizontal="center" vertical="center" wrapText="1"/>
    </xf>
    <xf numFmtId="42" fontId="5" fillId="4" borderId="16" xfId="4" applyNumberFormat="1" applyFont="1" applyFill="1" applyBorder="1" applyAlignment="1">
      <alignment horizontal="center" vertical="center"/>
    </xf>
    <xf numFmtId="9" fontId="5" fillId="4" borderId="16" xfId="4" applyFont="1" applyFill="1" applyBorder="1" applyAlignment="1">
      <alignment horizontal="center" vertical="center"/>
    </xf>
    <xf numFmtId="0" fontId="2" fillId="16" borderId="1" xfId="6" applyFont="1" applyBorder="1" applyAlignment="1">
      <alignment horizontal="center" vertical="center"/>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9" fontId="6" fillId="4" borderId="14" xfId="4" applyFont="1" applyFill="1" applyBorder="1" applyAlignment="1">
      <alignment horizontal="center" vertical="center" wrapText="1"/>
    </xf>
    <xf numFmtId="9" fontId="6" fillId="4" borderId="15" xfId="4" applyFont="1" applyFill="1" applyBorder="1" applyAlignment="1">
      <alignment horizontal="center" vertical="center" wrapText="1"/>
    </xf>
    <xf numFmtId="9" fontId="6" fillId="13" borderId="14" xfId="4" applyFont="1" applyFill="1" applyBorder="1" applyAlignment="1">
      <alignment horizontal="center" vertical="center" wrapText="1"/>
    </xf>
    <xf numFmtId="9" fontId="6" fillId="13" borderId="15" xfId="4" applyFont="1" applyFill="1" applyBorder="1" applyAlignment="1">
      <alignment horizontal="center" vertical="center" wrapText="1"/>
    </xf>
    <xf numFmtId="0" fontId="6" fillId="4" borderId="14" xfId="3" applyNumberFormat="1" applyFont="1" applyFill="1" applyBorder="1" applyAlignment="1">
      <alignment horizontal="justify" vertical="center" wrapText="1"/>
    </xf>
    <xf numFmtId="0" fontId="6" fillId="4" borderId="15" xfId="3" applyNumberFormat="1" applyFont="1" applyFill="1" applyBorder="1" applyAlignment="1">
      <alignment horizontal="justify" vertical="center" wrapText="1"/>
    </xf>
    <xf numFmtId="42" fontId="6" fillId="4" borderId="14" xfId="3" applyFont="1" applyFill="1" applyBorder="1" applyAlignment="1">
      <alignment horizontal="center" vertical="center" wrapText="1"/>
    </xf>
    <xf numFmtId="42" fontId="6" fillId="4" borderId="15" xfId="3" applyFont="1" applyFill="1" applyBorder="1" applyAlignment="1">
      <alignment horizontal="center" vertical="center" wrapText="1"/>
    </xf>
    <xf numFmtId="42" fontId="5" fillId="4" borderId="14" xfId="3" applyFont="1" applyFill="1" applyBorder="1" applyAlignment="1">
      <alignment horizontal="center" vertical="center" wrapText="1"/>
    </xf>
    <xf numFmtId="42" fontId="5" fillId="4" borderId="15" xfId="3"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6" fillId="4" borderId="14" xfId="0" applyFont="1" applyFill="1" applyBorder="1" applyAlignment="1">
      <alignment horizontal="justify" vertical="center" wrapText="1"/>
    </xf>
    <xf numFmtId="0" fontId="6" fillId="4" borderId="15" xfId="0" applyFont="1" applyFill="1" applyBorder="1" applyAlignment="1">
      <alignment horizontal="justify" vertical="center" wrapText="1"/>
    </xf>
    <xf numFmtId="0" fontId="5" fillId="4" borderId="14" xfId="0" applyFont="1" applyFill="1" applyBorder="1" applyAlignment="1">
      <alignment horizontal="justify" vertical="center" wrapText="1"/>
    </xf>
    <xf numFmtId="0" fontId="5" fillId="4" borderId="15" xfId="0" applyFont="1" applyFill="1" applyBorder="1" applyAlignment="1">
      <alignment horizontal="justify" vertical="center" wrapText="1"/>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5" fillId="4" borderId="1" xfId="0" applyFont="1" applyFill="1" applyBorder="1" applyAlignment="1">
      <alignment horizontal="center" vertical="center"/>
    </xf>
    <xf numFmtId="42" fontId="21" fillId="4" borderId="1" xfId="3"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9" borderId="15" xfId="0" applyFont="1" applyFill="1" applyBorder="1" applyAlignment="1">
      <alignment horizontal="center" vertical="center" wrapText="1"/>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42" fontId="6" fillId="4" borderId="1" xfId="3" applyFont="1" applyFill="1" applyBorder="1" applyAlignment="1">
      <alignment horizontal="right" vertical="center" wrapText="1"/>
    </xf>
    <xf numFmtId="42" fontId="6" fillId="11" borderId="1" xfId="3" applyFont="1" applyFill="1" applyBorder="1" applyAlignment="1">
      <alignment horizontal="right" vertical="center" wrapText="1"/>
    </xf>
    <xf numFmtId="9" fontId="6" fillId="13" borderId="16" xfId="4" applyFont="1" applyFill="1" applyBorder="1" applyAlignment="1">
      <alignment horizontal="center" vertical="center" wrapText="1"/>
    </xf>
    <xf numFmtId="42" fontId="6" fillId="4" borderId="16" xfId="3" applyFont="1" applyFill="1" applyBorder="1" applyAlignment="1">
      <alignment horizontal="center" vertical="center" wrapText="1"/>
    </xf>
    <xf numFmtId="9" fontId="6" fillId="4" borderId="16" xfId="4" applyFont="1" applyFill="1" applyBorder="1" applyAlignment="1">
      <alignment horizontal="center" vertical="center" wrapText="1"/>
    </xf>
    <xf numFmtId="0" fontId="2"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5" fillId="0" borderId="6" xfId="0" applyFont="1" applyBorder="1" applyAlignment="1">
      <alignment horizontal="center"/>
    </xf>
    <xf numFmtId="0" fontId="5" fillId="0" borderId="7" xfId="0" applyFont="1" applyBorder="1" applyAlignment="1">
      <alignment horizont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0" xfId="0" applyFont="1" applyAlignment="1">
      <alignment horizontal="center"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wrapText="1"/>
    </xf>
    <xf numFmtId="0" fontId="5" fillId="0" borderId="13" xfId="0" applyFont="1" applyBorder="1" applyAlignment="1">
      <alignment horizont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5" fillId="0" borderId="3" xfId="0" applyFont="1" applyBorder="1" applyAlignment="1">
      <alignment horizontal="center"/>
    </xf>
    <xf numFmtId="0" fontId="5" fillId="0" borderId="5" xfId="0" applyFont="1" applyBorder="1" applyAlignment="1">
      <alignment horizontal="center" wrapText="1"/>
    </xf>
    <xf numFmtId="0" fontId="5" fillId="0" borderId="5" xfId="0" applyFont="1" applyBorder="1" applyAlignment="1">
      <alignment horizontal="center"/>
    </xf>
    <xf numFmtId="0" fontId="5" fillId="0" borderId="4" xfId="0" applyFont="1" applyBorder="1" applyAlignment="1">
      <alignment horizontal="center"/>
    </xf>
    <xf numFmtId="44" fontId="2" fillId="4" borderId="1" xfId="1" applyFont="1" applyFill="1" applyBorder="1" applyAlignment="1">
      <alignment horizontal="center" vertical="center" wrapText="1"/>
    </xf>
    <xf numFmtId="44" fontId="2" fillId="4" borderId="14" xfId="1" applyFont="1" applyFill="1" applyBorder="1" applyAlignment="1">
      <alignment horizontal="center" vertical="center" wrapText="1"/>
    </xf>
    <xf numFmtId="44" fontId="2" fillId="4" borderId="16" xfId="1" applyFont="1" applyFill="1" applyBorder="1" applyAlignment="1">
      <alignment horizontal="center" vertical="center" wrapText="1"/>
    </xf>
    <xf numFmtId="44" fontId="2" fillId="4" borderId="15" xfId="1" applyFont="1" applyFill="1" applyBorder="1" applyAlignment="1">
      <alignment horizontal="center" vertical="center" wrapText="1"/>
    </xf>
    <xf numFmtId="0" fontId="17" fillId="1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6" fillId="4" borderId="14" xfId="5" applyNumberFormat="1" applyFont="1" applyFill="1" applyBorder="1" applyAlignment="1">
      <alignment horizontal="center" vertical="center" wrapText="1"/>
    </xf>
    <xf numFmtId="0" fontId="6" fillId="4" borderId="15" xfId="5" applyNumberFormat="1" applyFont="1" applyFill="1" applyBorder="1" applyAlignment="1">
      <alignment horizontal="center" vertical="center" wrapText="1"/>
    </xf>
    <xf numFmtId="0" fontId="2" fillId="12" borderId="1" xfId="0" applyFont="1" applyFill="1" applyBorder="1" applyAlignment="1">
      <alignment horizontal="center" vertical="center" wrapText="1"/>
    </xf>
    <xf numFmtId="0" fontId="6" fillId="4" borderId="14" xfId="3" applyNumberFormat="1" applyFont="1" applyFill="1" applyBorder="1" applyAlignment="1">
      <alignment horizontal="center" vertical="center" wrapText="1"/>
    </xf>
    <xf numFmtId="0" fontId="6" fillId="4" borderId="15" xfId="3" applyNumberFormat="1" applyFont="1" applyFill="1" applyBorder="1" applyAlignment="1">
      <alignment horizontal="center" vertical="center" wrapText="1"/>
    </xf>
    <xf numFmtId="42" fontId="13" fillId="4" borderId="14" xfId="3" applyFont="1" applyFill="1" applyBorder="1" applyAlignment="1">
      <alignment horizontal="center" vertical="center" wrapText="1"/>
    </xf>
    <xf numFmtId="42" fontId="13" fillId="4" borderId="15" xfId="3" applyFont="1" applyFill="1" applyBorder="1" applyAlignment="1">
      <alignment horizontal="center" vertical="center" wrapText="1"/>
    </xf>
    <xf numFmtId="0" fontId="18" fillId="0" borderId="11" xfId="0" applyFont="1" applyBorder="1" applyAlignment="1">
      <alignment horizontal="center"/>
    </xf>
    <xf numFmtId="0" fontId="18" fillId="0" borderId="12" xfId="0" applyFont="1" applyBorder="1" applyAlignment="1">
      <alignment horizontal="center"/>
    </xf>
    <xf numFmtId="0" fontId="7" fillId="0" borderId="1" xfId="0" applyFont="1" applyBorder="1" applyAlignment="1">
      <alignment horizontal="justify" vertical="center" wrapText="1"/>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cellXfs>
  <cellStyles count="25">
    <cellStyle name="Bueno" xfId="6" builtinId="26"/>
    <cellStyle name="Millares" xfId="5" builtinId="3"/>
    <cellStyle name="Millares 2" xfId="12" xr:uid="{00000000-0005-0000-0000-000002000000}"/>
    <cellStyle name="Millares 2 2" xfId="24" xr:uid="{00000000-0005-0000-0000-000003000000}"/>
    <cellStyle name="Millares 3" xfId="17" xr:uid="{00000000-0005-0000-0000-000004000000}"/>
    <cellStyle name="Moneda" xfId="1" builtinId="4"/>
    <cellStyle name="Moneda [0]" xfId="3" builtinId="7"/>
    <cellStyle name="Moneda [0] 2" xfId="10" xr:uid="{00000000-0005-0000-0000-000007000000}"/>
    <cellStyle name="Moneda [0] 2 2" xfId="22" xr:uid="{00000000-0005-0000-0000-000008000000}"/>
    <cellStyle name="Moneda [0] 3" xfId="15" xr:uid="{00000000-0005-0000-0000-000009000000}"/>
    <cellStyle name="Moneda 2" xfId="8" xr:uid="{00000000-0005-0000-0000-00000A000000}"/>
    <cellStyle name="Moneda 2 2" xfId="2" xr:uid="{00000000-0005-0000-0000-00000B000000}"/>
    <cellStyle name="Moneda 2 3" xfId="20" xr:uid="{00000000-0005-0000-0000-00000C000000}"/>
    <cellStyle name="Moneda 3" xfId="7" xr:uid="{00000000-0005-0000-0000-00000D000000}"/>
    <cellStyle name="Moneda 3 2" xfId="19" xr:uid="{00000000-0005-0000-0000-00000E000000}"/>
    <cellStyle name="Moneda 4" xfId="9" xr:uid="{00000000-0005-0000-0000-00000F000000}"/>
    <cellStyle name="Moneda 4 2" xfId="21" xr:uid="{00000000-0005-0000-0000-000010000000}"/>
    <cellStyle name="Moneda 5" xfId="11" xr:uid="{00000000-0005-0000-0000-000011000000}"/>
    <cellStyle name="Moneda 5 2" xfId="23" xr:uid="{00000000-0005-0000-0000-000012000000}"/>
    <cellStyle name="Moneda 6" xfId="14" xr:uid="{00000000-0005-0000-0000-000013000000}"/>
    <cellStyle name="Moneda 7" xfId="13" xr:uid="{00000000-0005-0000-0000-000014000000}"/>
    <cellStyle name="Moneda 8" xfId="16" xr:uid="{00000000-0005-0000-0000-000015000000}"/>
    <cellStyle name="Moneda 9" xfId="18" xr:uid="{00000000-0005-0000-0000-000016000000}"/>
    <cellStyle name="Normal" xfId="0" builtinId="0"/>
    <cellStyle name="Porcentaje" xfId="4" builtinId="5"/>
  </cellStyles>
  <dxfs count="0"/>
  <tableStyles count="0" defaultTableStyle="TableStyleMedium2" defaultPivotStyle="PivotStyleLight16"/>
  <colors>
    <mruColors>
      <color rgb="FFC65911"/>
      <color rgb="FFFF9999"/>
      <color rgb="FFEED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874373</xdr:colOff>
      <xdr:row>0</xdr:row>
      <xdr:rowOff>61233</xdr:rowOff>
    </xdr:from>
    <xdr:ext cx="2272753" cy="1215794"/>
    <xdr:pic>
      <xdr:nvPicPr>
        <xdr:cNvPr id="2" name="Imagen 1">
          <a:extLst>
            <a:ext uri="{FF2B5EF4-FFF2-40B4-BE49-F238E27FC236}">
              <a16:creationId xmlns:a16="http://schemas.microsoft.com/office/drawing/2014/main" id="{3A9E653C-1EFA-4495-B36D-8F10E9ACFC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4373" y="61233"/>
          <a:ext cx="2272753" cy="121579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Formato%20plan%20de%20acci&#243;n%202023_0912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vgalindo_alimentosparaaprender_gov_co/Documents/Escritorio/6_%20PAI/2023/PAI%202023/Documentos%20previo%20comite/Formato%20plan%20de%20acci&#243;n%202023%20OCI%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USUARIO\Downloads\Plan%20de%20accio&#769;n%202023%20SDI%20V(1612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SUARIO\Downloads\Copia%20de%20Formato%20plan%20de%20acci&#243;n%202023_09122022VFINALML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USUARIO\Downloads\Formato%20plan%20de%20acci&#243;n%20%20SACI%202023%2016%20de%20diciembre%20(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Hoja1 (2)"/>
      <sheetName val="PAI"/>
      <sheetName val="Hoja3"/>
      <sheetName val="Rubros"/>
      <sheetName val="Hoja3 (2)"/>
    </sheetNames>
    <sheetDataSet>
      <sheetData sheetId="0"/>
      <sheetData sheetId="1"/>
      <sheetData sheetId="2"/>
      <sheetData sheetId="3"/>
      <sheetData sheetId="4" refreshError="1"/>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Hoja1 (2)"/>
      <sheetName val="Hoja3"/>
      <sheetName val="Hoja3 (2)"/>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sheetName val="PAI"/>
      <sheetName val="Hoja1 (2)"/>
      <sheetName val="Hoja3"/>
      <sheetName val="Rubros"/>
      <sheetName val="Hoja3 (2)"/>
    </sheetNames>
    <sheetDataSet>
      <sheetData sheetId="0"/>
      <sheetData sheetId="1"/>
      <sheetData sheetId="2"/>
      <sheetData sheetId="3"/>
      <sheetData sheetId="4" refreshError="1"/>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2)"/>
      <sheetName val="Hoja1"/>
      <sheetName val="PAI"/>
      <sheetName val="Hoja3"/>
      <sheetName val="Rubros"/>
      <sheetName val="Hoja3 (2)"/>
    </sheetNames>
    <sheetDataSet>
      <sheetData sheetId="0"/>
      <sheetData sheetId="1"/>
      <sheetData sheetId="2"/>
      <sheetData sheetId="3"/>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Hoja1 (2)"/>
      <sheetName val="Hoja1"/>
      <sheetName val="BASES - PAI"/>
      <sheetName val="actividades"/>
      <sheetName val="PAI"/>
      <sheetName val="1"/>
      <sheetName val="2"/>
      <sheetName val="3"/>
      <sheetName val="Rubros"/>
      <sheetName val="Hoja3 (2)"/>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Anamaría Torres Preciado" id="{D6878095-09D6-4E62-982B-2E9E7EA2A35E}" userId="S::atorres@uapa-pae.gov.co::d8d59770-4dc1-4ba2-843c-a27658c6128c" providerId="AD"/>
  <person displayName="Vivian Lorena Galindo Piracoca" id="{68434723-F8D9-41C5-A734-5C6E6E92E3AD}" userId="S::vgalindo@alimentosparaaprender.gov.co::fa202c62-5af0-4fe4-b768-e2786bcabc7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X9" dT="2023-03-27T14:43:49.93" personId="{68434723-F8D9-41C5-A734-5C6E6E92E3AD}" id="{243F2185-CB82-4C72-AC5A-A8951F575234}">
    <text>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ext>
  </threadedComment>
  <threadedComment ref="Z9" dT="2023-03-27T14:47:03.83" personId="{68434723-F8D9-41C5-A734-5C6E6E92E3AD}" id="{982172AA-E609-499D-ADE3-EEB7C9BD0262}">
    <text>Describir de manera clara y concreta los avances adelantados durante el primer trimestre</text>
  </threadedComment>
  <threadedComment ref="AA9" dT="2023-03-27T14:45:55.09" personId="{68434723-F8D9-41C5-A734-5C6E6E92E3AD}" id="{CBE24335-879C-4F95-A540-D0E1EF1E5FD2}">
    <text xml:space="preserve">Mencionar el producto que de cuenta de lo proyectado en la columna V. 
Este insumo debe cargarse en la carpeta dispuesta por Planeación, referenciando la fila a la que corresponde la actividad y designar un nombre específico y corto al documento.  (Ejemplo: Fila 1. Política de administración del riesgo) 
</text>
  </threadedComment>
  <threadedComment ref="AB9" dT="2023-03-27T15:54:02.63" personId="{68434723-F8D9-41C5-A734-5C6E6E92E3AD}" id="{A0588688-0990-46B7-883C-F11BBDF6B1DB}">
    <text>De acuerdo con el valor programado para el primer trimestre (Columna W), registrar el valor ejecutado en este mismo periodo</text>
  </threadedComment>
  <threadedComment ref="AG9" dT="2023-03-27T14:43:49.93" personId="{68434723-F8D9-41C5-A734-5C6E6E92E3AD}" id="{EA24DC4A-B0D6-475B-81C7-921BF5C2A748}">
    <text>El avance debe reportarse de acuerdo con la programación definida en la (Columna U); por otro lado, debe registrarse con la misma unidad de medida establecida en la columna Q y U, es decir, si la meta se encuentra en % el reporte debe ser en %, si la meta es numérica, el reporte debe ser numérico</text>
  </threadedComment>
  <threadedComment ref="AK9" dT="2023-03-27T15:54:02.63" personId="{68434723-F8D9-41C5-A734-5C6E6E92E3AD}" id="{84FFECD0-F6FF-4FB9-B3DB-7A35685D64E5}">
    <text>De acuerdo con el valor programado para el primer trimestre (Columna W), registrar el valor ejecutado en este mismo periodo</text>
  </threadedComment>
  <threadedComment ref="S10" dT="2023-08-16T20:11:31.66" personId="{D6878095-09D6-4E62-982B-2E9E7EA2A35E}" id="{664CA410-7BD7-485A-A594-0AEC799CBDCA}">
    <text xml:space="preserve">Recursos definitivos del contrato adjudicado </text>
  </threadedComment>
  <threadedComment ref="AO14" dT="2023-08-09T15:06:00.24" personId="{D6878095-09D6-4E62-982B-2E9E7EA2A35E}" id="{014238E7-9314-4704-B4B3-E29C83696927}">
    <text xml:space="preserve">Recursos que se ejecutarán en el tercer trimestre correspondiente al contrato de Diego Rodríguez, Diego Cortés, David Calderón, Alexa Ospina y Mymcol S.A.S
</text>
  </threadedComment>
  <threadedComment ref="AO64" dT="2023-08-09T15:06:00.24" personId="{D6878095-09D6-4E62-982B-2E9E7EA2A35E}" id="{AAB4A428-0BF1-4DB4-9F1D-4099A53831A9}">
    <text xml:space="preserve">Recursos que se ejecutarán en el tercer trimestre correspondiente al contrato de Diego Rodríguez, Diego Cortés, David Calderón, Alexa Ospina y Mymcol S.A.S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70"/>
  <sheetViews>
    <sheetView tabSelected="1" topLeftCell="L1" zoomScale="80" zoomScaleNormal="80" workbookViewId="0">
      <pane ySplit="9" topLeftCell="A23" activePane="bottomLeft" state="frozen"/>
      <selection activeCell="T1" sqref="T1"/>
      <selection pane="bottomLeft" activeCell="R24" sqref="R24"/>
    </sheetView>
  </sheetViews>
  <sheetFormatPr baseColWidth="10" defaultColWidth="11.42578125" defaultRowHeight="12.75" x14ac:dyDescent="0.2"/>
  <cols>
    <col min="1" max="1" width="24.140625" style="4" customWidth="1"/>
    <col min="2" max="2" width="18.140625" style="214" customWidth="1"/>
    <col min="3" max="3" width="22.5703125" style="4" customWidth="1"/>
    <col min="4" max="4" width="22.42578125" style="4" customWidth="1"/>
    <col min="5" max="5" width="29.85546875" style="4" customWidth="1"/>
    <col min="6" max="6" width="14" style="34" customWidth="1"/>
    <col min="7" max="7" width="18.140625" style="34" customWidth="1"/>
    <col min="8" max="8" width="20" style="34" customWidth="1"/>
    <col min="9" max="9" width="25.85546875" style="4" customWidth="1"/>
    <col min="10" max="10" width="21" style="4" customWidth="1"/>
    <col min="11" max="11" width="31.7109375" style="4" customWidth="1"/>
    <col min="12" max="12" width="15.42578125" style="34" customWidth="1"/>
    <col min="13" max="13" width="15.5703125" style="34" customWidth="1"/>
    <col min="14" max="14" width="32.5703125" style="4" customWidth="1"/>
    <col min="15" max="15" width="21.140625" style="4" customWidth="1"/>
    <col min="16" max="16" width="21.28515625" style="34" customWidth="1"/>
    <col min="17" max="17" width="11" style="34" customWidth="1"/>
    <col min="18" max="18" width="28.28515625" style="4" customWidth="1"/>
    <col min="19" max="19" width="24" style="4" customWidth="1"/>
    <col min="20" max="20" width="20" style="4" customWidth="1"/>
    <col min="21" max="21" width="19" style="4" customWidth="1"/>
    <col min="22" max="22" width="48" style="35" customWidth="1"/>
    <col min="23" max="23" width="19.7109375" style="4" customWidth="1"/>
    <col min="24" max="24" width="19" style="34" customWidth="1"/>
    <col min="25" max="25" width="22.7109375" style="34" customWidth="1"/>
    <col min="26" max="26" width="51.42578125" style="4" customWidth="1"/>
    <col min="27" max="27" width="22" style="4" customWidth="1"/>
    <col min="28" max="28" width="28" style="4" customWidth="1"/>
    <col min="29" max="29" width="13.7109375" style="34" customWidth="1"/>
    <col min="30" max="30" width="21.28515625" style="34" customWidth="1"/>
    <col min="31" max="31" width="36.85546875" style="35" customWidth="1"/>
    <col min="32" max="32" width="21.28515625" style="4" customWidth="1"/>
    <col min="33" max="33" width="19.140625" style="34" customWidth="1"/>
    <col min="34" max="34" width="11.42578125" style="34" customWidth="1"/>
    <col min="35" max="35" width="56.85546875" style="4" customWidth="1"/>
    <col min="36" max="36" width="24.5703125" style="4" customWidth="1"/>
    <col min="37" max="37" width="23.7109375" style="4" customWidth="1"/>
    <col min="38" max="38" width="14.85546875" style="34" customWidth="1"/>
    <col min="39" max="39" width="18" style="34" customWidth="1"/>
    <col min="40" max="40" width="37.5703125" style="4" customWidth="1"/>
    <col min="41" max="41" width="18.85546875" style="4" customWidth="1"/>
    <col min="42" max="42" width="18.140625" style="34" customWidth="1"/>
    <col min="43" max="43" width="38.42578125" style="4" customWidth="1"/>
    <col min="44" max="44" width="19.42578125" style="4" customWidth="1"/>
    <col min="45" max="45" width="21" style="4" customWidth="1"/>
    <col min="46" max="46" width="11.5703125" style="4" customWidth="1"/>
    <col min="47" max="47" width="22" style="4" customWidth="1"/>
    <col min="48" max="48" width="12.28515625" style="4" customWidth="1"/>
    <col min="49" max="49" width="15" style="4" bestFit="1" customWidth="1"/>
    <col min="50" max="16384" width="11.42578125" style="4"/>
  </cols>
  <sheetData>
    <row r="1" spans="1:48" ht="36.75" customHeight="1" x14ac:dyDescent="0.2">
      <c r="A1" s="308"/>
      <c r="B1" s="309"/>
      <c r="C1" s="310"/>
      <c r="D1" s="317" t="s">
        <v>23</v>
      </c>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318"/>
      <c r="AK1" s="318"/>
      <c r="AL1" s="318"/>
      <c r="AM1" s="318"/>
      <c r="AN1" s="318"/>
      <c r="AO1" s="318"/>
      <c r="AP1" s="318"/>
      <c r="AQ1" s="318"/>
      <c r="AR1" s="319"/>
    </row>
    <row r="2" spans="1:48" ht="36.75" customHeight="1" x14ac:dyDescent="0.2">
      <c r="A2" s="311"/>
      <c r="B2" s="312"/>
      <c r="C2" s="313"/>
      <c r="D2" s="320" t="s">
        <v>24</v>
      </c>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2"/>
    </row>
    <row r="3" spans="1:48" ht="36.75" customHeight="1" x14ac:dyDescent="0.2">
      <c r="A3" s="314"/>
      <c r="B3" s="315"/>
      <c r="C3" s="316"/>
      <c r="D3" s="323" t="s">
        <v>325</v>
      </c>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5"/>
    </row>
    <row r="4" spans="1:48" ht="36" customHeight="1" x14ac:dyDescent="0.2">
      <c r="A4" s="326"/>
      <c r="B4" s="327"/>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9"/>
    </row>
    <row r="5" spans="1:48" ht="15" customHeight="1" x14ac:dyDescent="0.2">
      <c r="A5" s="307" t="s">
        <v>0</v>
      </c>
      <c r="B5" s="307"/>
      <c r="C5" s="307"/>
      <c r="D5" s="307"/>
      <c r="E5" s="307"/>
      <c r="F5" s="307"/>
      <c r="G5" s="307"/>
      <c r="H5" s="307"/>
      <c r="I5" s="307"/>
      <c r="J5" s="307"/>
      <c r="K5" s="307"/>
      <c r="L5" s="335" t="s">
        <v>4</v>
      </c>
      <c r="M5" s="335"/>
      <c r="N5" s="307" t="s">
        <v>140</v>
      </c>
      <c r="O5" s="307" t="s">
        <v>141</v>
      </c>
      <c r="P5" s="307"/>
      <c r="Q5" s="307"/>
      <c r="R5" s="307" t="s">
        <v>142</v>
      </c>
      <c r="S5" s="307"/>
      <c r="T5" s="307" t="s">
        <v>143</v>
      </c>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row>
    <row r="6" spans="1:48" ht="7.5" customHeight="1" x14ac:dyDescent="0.2">
      <c r="A6" s="307" t="s">
        <v>22</v>
      </c>
      <c r="B6" s="307" t="s">
        <v>130</v>
      </c>
      <c r="C6" s="307" t="s">
        <v>75</v>
      </c>
      <c r="D6" s="307" t="s">
        <v>1</v>
      </c>
      <c r="E6" s="338" t="s">
        <v>131</v>
      </c>
      <c r="F6" s="307" t="s">
        <v>25</v>
      </c>
      <c r="G6" s="307" t="s">
        <v>2</v>
      </c>
      <c r="H6" s="307" t="s">
        <v>3</v>
      </c>
      <c r="I6" s="306" t="s">
        <v>72</v>
      </c>
      <c r="J6" s="306" t="s">
        <v>73</v>
      </c>
      <c r="K6" s="306" t="s">
        <v>74</v>
      </c>
      <c r="L6" s="307" t="s">
        <v>5</v>
      </c>
      <c r="M6" s="307" t="s">
        <v>35</v>
      </c>
      <c r="N6" s="307"/>
      <c r="O6" s="307" t="s">
        <v>6</v>
      </c>
      <c r="P6" s="307" t="s">
        <v>7</v>
      </c>
      <c r="Q6" s="307" t="s">
        <v>8</v>
      </c>
      <c r="R6" s="307" t="s">
        <v>9</v>
      </c>
      <c r="S6" s="330" t="s">
        <v>10</v>
      </c>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row>
    <row r="7" spans="1:48" ht="39.75" customHeight="1" x14ac:dyDescent="0.2">
      <c r="A7" s="307"/>
      <c r="B7" s="307"/>
      <c r="C7" s="307"/>
      <c r="D7" s="307"/>
      <c r="E7" s="338"/>
      <c r="F7" s="307"/>
      <c r="G7" s="307"/>
      <c r="H7" s="307"/>
      <c r="I7" s="306"/>
      <c r="J7" s="306"/>
      <c r="K7" s="306"/>
      <c r="L7" s="307"/>
      <c r="M7" s="307"/>
      <c r="N7" s="307"/>
      <c r="O7" s="307"/>
      <c r="P7" s="307"/>
      <c r="Q7" s="307"/>
      <c r="R7" s="307"/>
      <c r="S7" s="330"/>
      <c r="T7" s="331" t="s">
        <v>11</v>
      </c>
      <c r="U7" s="259" t="s">
        <v>12</v>
      </c>
      <c r="V7" s="260"/>
      <c r="W7" s="261"/>
      <c r="X7" s="334" t="s">
        <v>342</v>
      </c>
      <c r="Y7" s="334"/>
      <c r="Z7" s="334"/>
      <c r="AA7" s="334"/>
      <c r="AB7" s="334"/>
      <c r="AC7" s="334"/>
      <c r="AD7" s="259" t="s">
        <v>13</v>
      </c>
      <c r="AE7" s="260"/>
      <c r="AF7" s="261"/>
      <c r="AG7" s="334" t="s">
        <v>429</v>
      </c>
      <c r="AH7" s="334"/>
      <c r="AI7" s="334"/>
      <c r="AJ7" s="334"/>
      <c r="AK7" s="334"/>
      <c r="AL7" s="334"/>
      <c r="AM7" s="259" t="s">
        <v>14</v>
      </c>
      <c r="AN7" s="260"/>
      <c r="AO7" s="261"/>
      <c r="AP7" s="259" t="s">
        <v>15</v>
      </c>
      <c r="AQ7" s="260"/>
      <c r="AR7" s="261"/>
      <c r="AS7" s="267" t="s">
        <v>514</v>
      </c>
      <c r="AT7" s="267"/>
      <c r="AU7" s="267"/>
      <c r="AV7" s="267"/>
    </row>
    <row r="8" spans="1:48" ht="33" customHeight="1" x14ac:dyDescent="0.2">
      <c r="A8" s="307"/>
      <c r="B8" s="307"/>
      <c r="C8" s="307"/>
      <c r="D8" s="307"/>
      <c r="E8" s="338"/>
      <c r="F8" s="307"/>
      <c r="G8" s="307"/>
      <c r="H8" s="307"/>
      <c r="I8" s="306"/>
      <c r="J8" s="306"/>
      <c r="K8" s="306"/>
      <c r="L8" s="307"/>
      <c r="M8" s="307"/>
      <c r="N8" s="307"/>
      <c r="O8" s="307"/>
      <c r="P8" s="307"/>
      <c r="Q8" s="307"/>
      <c r="R8" s="307"/>
      <c r="S8" s="330"/>
      <c r="T8" s="332"/>
      <c r="U8" s="262"/>
      <c r="V8" s="263"/>
      <c r="W8" s="264"/>
      <c r="X8" s="330" t="s">
        <v>337</v>
      </c>
      <c r="Y8" s="330"/>
      <c r="Z8" s="330"/>
      <c r="AA8" s="330"/>
      <c r="AB8" s="330" t="s">
        <v>338</v>
      </c>
      <c r="AC8" s="330"/>
      <c r="AD8" s="262"/>
      <c r="AE8" s="263"/>
      <c r="AF8" s="264"/>
      <c r="AG8" s="330" t="s">
        <v>337</v>
      </c>
      <c r="AH8" s="330"/>
      <c r="AI8" s="330"/>
      <c r="AJ8" s="330"/>
      <c r="AK8" s="330" t="s">
        <v>338</v>
      </c>
      <c r="AL8" s="330"/>
      <c r="AM8" s="262"/>
      <c r="AN8" s="263"/>
      <c r="AO8" s="264"/>
      <c r="AP8" s="262"/>
      <c r="AQ8" s="263"/>
      <c r="AR8" s="264"/>
      <c r="AS8" s="267" t="s">
        <v>516</v>
      </c>
      <c r="AT8" s="267"/>
      <c r="AU8" s="267" t="s">
        <v>517</v>
      </c>
      <c r="AV8" s="267"/>
    </row>
    <row r="9" spans="1:48" ht="61.5" customHeight="1" x14ac:dyDescent="0.2">
      <c r="A9" s="307"/>
      <c r="B9" s="307"/>
      <c r="C9" s="307"/>
      <c r="D9" s="307"/>
      <c r="E9" s="338"/>
      <c r="F9" s="307"/>
      <c r="G9" s="307"/>
      <c r="H9" s="307"/>
      <c r="I9" s="306"/>
      <c r="J9" s="306"/>
      <c r="K9" s="306"/>
      <c r="L9" s="307"/>
      <c r="M9" s="307"/>
      <c r="N9" s="307"/>
      <c r="O9" s="307"/>
      <c r="P9" s="307"/>
      <c r="Q9" s="307"/>
      <c r="R9" s="307"/>
      <c r="S9" s="330"/>
      <c r="T9" s="333"/>
      <c r="U9" s="19" t="s">
        <v>16</v>
      </c>
      <c r="V9" s="19" t="s">
        <v>17</v>
      </c>
      <c r="W9" s="19" t="s">
        <v>18</v>
      </c>
      <c r="X9" s="59" t="s">
        <v>343</v>
      </c>
      <c r="Y9" s="60" t="s">
        <v>339</v>
      </c>
      <c r="Z9" s="59" t="s">
        <v>335</v>
      </c>
      <c r="AA9" s="59" t="s">
        <v>336</v>
      </c>
      <c r="AB9" s="187" t="s">
        <v>340</v>
      </c>
      <c r="AC9" s="187" t="s">
        <v>341</v>
      </c>
      <c r="AD9" s="19" t="s">
        <v>16</v>
      </c>
      <c r="AE9" s="19" t="s">
        <v>17</v>
      </c>
      <c r="AF9" s="19" t="s">
        <v>18</v>
      </c>
      <c r="AG9" s="59" t="s">
        <v>343</v>
      </c>
      <c r="AH9" s="59" t="s">
        <v>339</v>
      </c>
      <c r="AI9" s="59" t="s">
        <v>335</v>
      </c>
      <c r="AJ9" s="59" t="s">
        <v>336</v>
      </c>
      <c r="AK9" s="187" t="s">
        <v>340</v>
      </c>
      <c r="AL9" s="187" t="s">
        <v>341</v>
      </c>
      <c r="AM9" s="19" t="s">
        <v>16</v>
      </c>
      <c r="AN9" s="19" t="s">
        <v>17</v>
      </c>
      <c r="AO9" s="19" t="s">
        <v>18</v>
      </c>
      <c r="AP9" s="19" t="s">
        <v>16</v>
      </c>
      <c r="AQ9" s="205" t="s">
        <v>17</v>
      </c>
      <c r="AR9" s="19" t="s">
        <v>18</v>
      </c>
      <c r="AS9" s="203" t="s">
        <v>515</v>
      </c>
      <c r="AT9" s="203" t="s">
        <v>341</v>
      </c>
      <c r="AU9" s="203" t="s">
        <v>515</v>
      </c>
      <c r="AV9" s="203" t="s">
        <v>341</v>
      </c>
    </row>
    <row r="10" spans="1:48" ht="93" customHeight="1" x14ac:dyDescent="0.2">
      <c r="A10" s="284" t="s">
        <v>144</v>
      </c>
      <c r="B10" s="26" t="s">
        <v>132</v>
      </c>
      <c r="C10" s="2" t="s">
        <v>135</v>
      </c>
      <c r="D10" s="2"/>
      <c r="E10" s="144" t="s">
        <v>434</v>
      </c>
      <c r="F10" s="26" t="s">
        <v>95</v>
      </c>
      <c r="G10" s="26" t="s">
        <v>109</v>
      </c>
      <c r="H10" s="26"/>
      <c r="I10" s="2" t="s">
        <v>87</v>
      </c>
      <c r="J10" s="2" t="s">
        <v>88</v>
      </c>
      <c r="K10" s="2" t="s">
        <v>89</v>
      </c>
      <c r="L10" s="26" t="s">
        <v>27</v>
      </c>
      <c r="M10" s="26" t="s">
        <v>36</v>
      </c>
      <c r="N10" s="3" t="s">
        <v>219</v>
      </c>
      <c r="O10" s="20" t="s">
        <v>145</v>
      </c>
      <c r="P10" s="189" t="s">
        <v>196</v>
      </c>
      <c r="Q10" s="21" t="s">
        <v>20</v>
      </c>
      <c r="R10" s="293" t="s">
        <v>68</v>
      </c>
      <c r="S10" s="294">
        <v>999899785</v>
      </c>
      <c r="T10" s="88">
        <v>1000</v>
      </c>
      <c r="U10" s="88">
        <v>250</v>
      </c>
      <c r="V10" s="68" t="s">
        <v>146</v>
      </c>
      <c r="W10" s="301">
        <v>0</v>
      </c>
      <c r="X10" s="88">
        <v>347</v>
      </c>
      <c r="Y10" s="61">
        <f>X10/U10</f>
        <v>1.3879999999999999</v>
      </c>
      <c r="Z10" s="70" t="s">
        <v>364</v>
      </c>
      <c r="AA10" s="70" t="s">
        <v>365</v>
      </c>
      <c r="AB10" s="278">
        <v>0</v>
      </c>
      <c r="AC10" s="274">
        <v>0</v>
      </c>
      <c r="AD10" s="52">
        <v>250</v>
      </c>
      <c r="AE10" s="22" t="s">
        <v>146</v>
      </c>
      <c r="AF10" s="302">
        <v>0</v>
      </c>
      <c r="AG10" s="88">
        <v>390</v>
      </c>
      <c r="AH10" s="69">
        <f>AG10/AD10</f>
        <v>1.56</v>
      </c>
      <c r="AI10" s="70" t="s">
        <v>488</v>
      </c>
      <c r="AJ10" s="40" t="s">
        <v>365</v>
      </c>
      <c r="AK10" s="278">
        <v>0</v>
      </c>
      <c r="AL10" s="272">
        <v>0</v>
      </c>
      <c r="AM10" s="52">
        <v>250</v>
      </c>
      <c r="AN10" s="25" t="s">
        <v>146</v>
      </c>
      <c r="AO10" s="258">
        <v>499949892.5</v>
      </c>
      <c r="AP10" s="52">
        <v>250</v>
      </c>
      <c r="AQ10" s="3" t="s">
        <v>146</v>
      </c>
      <c r="AR10" s="258">
        <v>499949892.5</v>
      </c>
      <c r="AS10" s="16">
        <f t="shared" ref="AS10:AS30" si="0">X10+AG10</f>
        <v>737</v>
      </c>
      <c r="AT10" s="202">
        <f t="shared" ref="AT10:AT18" si="1">IFERROR(AS10/T10,"")</f>
        <v>0.73699999999999999</v>
      </c>
      <c r="AU10" s="265">
        <f>AB10+AK10</f>
        <v>0</v>
      </c>
      <c r="AV10" s="250">
        <f>AU10/S10</f>
        <v>0</v>
      </c>
    </row>
    <row r="11" spans="1:48" ht="109.5" customHeight="1" x14ac:dyDescent="0.2">
      <c r="A11" s="285"/>
      <c r="B11" s="26" t="s">
        <v>132</v>
      </c>
      <c r="C11" s="2" t="s">
        <v>135</v>
      </c>
      <c r="D11" s="2"/>
      <c r="E11" s="144" t="s">
        <v>434</v>
      </c>
      <c r="F11" s="26" t="s">
        <v>95</v>
      </c>
      <c r="G11" s="26" t="s">
        <v>109</v>
      </c>
      <c r="H11" s="26"/>
      <c r="I11" s="2" t="s">
        <v>87</v>
      </c>
      <c r="J11" s="2" t="s">
        <v>88</v>
      </c>
      <c r="K11" s="2" t="s">
        <v>89</v>
      </c>
      <c r="L11" s="26" t="s">
        <v>27</v>
      </c>
      <c r="M11" s="26" t="s">
        <v>36</v>
      </c>
      <c r="N11" s="3" t="s">
        <v>220</v>
      </c>
      <c r="O11" s="20" t="s">
        <v>147</v>
      </c>
      <c r="P11" s="189" t="s">
        <v>197</v>
      </c>
      <c r="Q11" s="21" t="s">
        <v>20</v>
      </c>
      <c r="R11" s="293"/>
      <c r="S11" s="294"/>
      <c r="T11" s="88">
        <v>200</v>
      </c>
      <c r="U11" s="88">
        <v>50</v>
      </c>
      <c r="V11" s="68" t="s">
        <v>148</v>
      </c>
      <c r="W11" s="301"/>
      <c r="X11" s="88">
        <v>47</v>
      </c>
      <c r="Y11" s="61">
        <f t="shared" ref="Y11:Y13" si="2">X11/U11</f>
        <v>0.94</v>
      </c>
      <c r="Z11" s="70" t="s">
        <v>421</v>
      </c>
      <c r="AA11" s="70" t="s">
        <v>366</v>
      </c>
      <c r="AB11" s="304"/>
      <c r="AC11" s="303"/>
      <c r="AD11" s="52">
        <v>50</v>
      </c>
      <c r="AE11" s="22" t="s">
        <v>148</v>
      </c>
      <c r="AF11" s="302"/>
      <c r="AG11" s="88">
        <v>71</v>
      </c>
      <c r="AH11" s="69">
        <f>AG11/AD11</f>
        <v>1.42</v>
      </c>
      <c r="AI11" s="70" t="s">
        <v>491</v>
      </c>
      <c r="AJ11" s="109" t="s">
        <v>366</v>
      </c>
      <c r="AK11" s="304"/>
      <c r="AL11" s="305"/>
      <c r="AM11" s="52">
        <v>50</v>
      </c>
      <c r="AN11" s="25" t="s">
        <v>148</v>
      </c>
      <c r="AO11" s="258"/>
      <c r="AP11" s="52">
        <v>50</v>
      </c>
      <c r="AQ11" s="3" t="s">
        <v>148</v>
      </c>
      <c r="AR11" s="258"/>
      <c r="AS11" s="16">
        <f t="shared" si="0"/>
        <v>118</v>
      </c>
      <c r="AT11" s="202">
        <f t="shared" si="1"/>
        <v>0.59</v>
      </c>
      <c r="AU11" s="266"/>
      <c r="AV11" s="266"/>
    </row>
    <row r="12" spans="1:48" ht="87.75" customHeight="1" x14ac:dyDescent="0.2">
      <c r="A12" s="285"/>
      <c r="B12" s="26" t="s">
        <v>132</v>
      </c>
      <c r="C12" s="2" t="s">
        <v>135</v>
      </c>
      <c r="D12" s="2"/>
      <c r="E12" s="144" t="s">
        <v>434</v>
      </c>
      <c r="F12" s="26" t="s">
        <v>95</v>
      </c>
      <c r="G12" s="26" t="s">
        <v>109</v>
      </c>
      <c r="H12" s="26"/>
      <c r="I12" s="2" t="s">
        <v>87</v>
      </c>
      <c r="J12" s="2" t="s">
        <v>88</v>
      </c>
      <c r="K12" s="2" t="s">
        <v>89</v>
      </c>
      <c r="L12" s="26" t="s">
        <v>27</v>
      </c>
      <c r="M12" s="26" t="s">
        <v>36</v>
      </c>
      <c r="N12" s="3" t="s">
        <v>221</v>
      </c>
      <c r="O12" s="20" t="s">
        <v>149</v>
      </c>
      <c r="P12" s="189" t="s">
        <v>199</v>
      </c>
      <c r="Q12" s="21" t="s">
        <v>20</v>
      </c>
      <c r="R12" s="293"/>
      <c r="S12" s="294"/>
      <c r="T12" s="88">
        <v>2</v>
      </c>
      <c r="U12" s="75"/>
      <c r="V12" s="68"/>
      <c r="W12" s="301"/>
      <c r="X12" s="33"/>
      <c r="Y12" s="61">
        <v>0</v>
      </c>
      <c r="Z12" s="84"/>
      <c r="AA12" s="42"/>
      <c r="AB12" s="279"/>
      <c r="AC12" s="275"/>
      <c r="AD12" s="52">
        <v>1</v>
      </c>
      <c r="AE12" s="3" t="s">
        <v>200</v>
      </c>
      <c r="AF12" s="302"/>
      <c r="AG12" s="88"/>
      <c r="AH12" s="69">
        <f>AG12/AD12</f>
        <v>0</v>
      </c>
      <c r="AI12" s="70" t="s">
        <v>489</v>
      </c>
      <c r="AJ12" s="40" t="s">
        <v>490</v>
      </c>
      <c r="AK12" s="279"/>
      <c r="AL12" s="273"/>
      <c r="AM12" s="52"/>
      <c r="AN12" s="3"/>
      <c r="AO12" s="258"/>
      <c r="AP12" s="52">
        <v>1</v>
      </c>
      <c r="AQ12" s="3" t="s">
        <v>198</v>
      </c>
      <c r="AR12" s="258"/>
      <c r="AS12" s="16">
        <f t="shared" si="0"/>
        <v>0</v>
      </c>
      <c r="AT12" s="202">
        <f t="shared" si="1"/>
        <v>0</v>
      </c>
      <c r="AU12" s="251"/>
      <c r="AV12" s="251"/>
    </row>
    <row r="13" spans="1:48" ht="142.5" customHeight="1" x14ac:dyDescent="0.2">
      <c r="A13" s="285"/>
      <c r="B13" s="26" t="s">
        <v>132</v>
      </c>
      <c r="C13" s="2" t="s">
        <v>135</v>
      </c>
      <c r="D13" s="2"/>
      <c r="E13" s="144" t="s">
        <v>434</v>
      </c>
      <c r="F13" s="26" t="s">
        <v>95</v>
      </c>
      <c r="G13" s="26" t="s">
        <v>109</v>
      </c>
      <c r="H13" s="26"/>
      <c r="I13" s="2" t="s">
        <v>87</v>
      </c>
      <c r="J13" s="2" t="s">
        <v>88</v>
      </c>
      <c r="K13" s="2" t="s">
        <v>89</v>
      </c>
      <c r="L13" s="26" t="s">
        <v>27</v>
      </c>
      <c r="M13" s="26" t="s">
        <v>36</v>
      </c>
      <c r="N13" s="3" t="s">
        <v>222</v>
      </c>
      <c r="O13" s="20" t="s">
        <v>195</v>
      </c>
      <c r="P13" s="189" t="s">
        <v>195</v>
      </c>
      <c r="Q13" s="21" t="s">
        <v>20</v>
      </c>
      <c r="R13" s="16"/>
      <c r="S13" s="40">
        <v>0</v>
      </c>
      <c r="T13" s="88">
        <v>1</v>
      </c>
      <c r="U13" s="88">
        <v>1</v>
      </c>
      <c r="V13" s="68" t="s">
        <v>150</v>
      </c>
      <c r="W13" s="42">
        <v>0</v>
      </c>
      <c r="X13" s="88">
        <v>1</v>
      </c>
      <c r="Y13" s="61">
        <f t="shared" si="2"/>
        <v>1</v>
      </c>
      <c r="Z13" s="70" t="s">
        <v>422</v>
      </c>
      <c r="AA13" s="70" t="s">
        <v>367</v>
      </c>
      <c r="AB13" s="40">
        <v>0</v>
      </c>
      <c r="AC13" s="61">
        <v>0</v>
      </c>
      <c r="AD13" s="52"/>
      <c r="AE13" s="3"/>
      <c r="AF13" s="42">
        <v>0</v>
      </c>
      <c r="AG13" s="88"/>
      <c r="AH13" s="69">
        <v>0</v>
      </c>
      <c r="AI13" s="70"/>
      <c r="AJ13" s="42"/>
      <c r="AK13" s="42">
        <v>0</v>
      </c>
      <c r="AL13" s="69">
        <v>0</v>
      </c>
      <c r="AM13" s="52"/>
      <c r="AN13" s="3"/>
      <c r="AO13" s="42">
        <v>0</v>
      </c>
      <c r="AP13" s="52"/>
      <c r="AQ13" s="3"/>
      <c r="AR13" s="42">
        <v>0</v>
      </c>
      <c r="AS13" s="16">
        <f t="shared" si="0"/>
        <v>1</v>
      </c>
      <c r="AT13" s="202">
        <f t="shared" si="1"/>
        <v>1</v>
      </c>
      <c r="AU13" s="213">
        <f t="shared" ref="AU13:AU20" si="3">AB13+AK13</f>
        <v>0</v>
      </c>
      <c r="AV13" s="26" t="s">
        <v>526</v>
      </c>
    </row>
    <row r="14" spans="1:48" ht="135.75" customHeight="1" x14ac:dyDescent="0.2">
      <c r="A14" s="285"/>
      <c r="B14" s="282" t="s">
        <v>132</v>
      </c>
      <c r="C14" s="282" t="s">
        <v>135</v>
      </c>
      <c r="D14" s="282"/>
      <c r="E14" s="295" t="s">
        <v>434</v>
      </c>
      <c r="F14" s="282" t="s">
        <v>95</v>
      </c>
      <c r="G14" s="282" t="s">
        <v>109</v>
      </c>
      <c r="H14" s="282"/>
      <c r="I14" s="282" t="s">
        <v>87</v>
      </c>
      <c r="J14" s="282" t="s">
        <v>88</v>
      </c>
      <c r="K14" s="282" t="s">
        <v>89</v>
      </c>
      <c r="L14" s="282" t="s">
        <v>27</v>
      </c>
      <c r="M14" s="282" t="s">
        <v>36</v>
      </c>
      <c r="N14" s="268" t="s">
        <v>151</v>
      </c>
      <c r="O14" s="297" t="s">
        <v>152</v>
      </c>
      <c r="P14" s="297" t="s">
        <v>153</v>
      </c>
      <c r="Q14" s="299" t="s">
        <v>20</v>
      </c>
      <c r="R14" s="16" t="s">
        <v>68</v>
      </c>
      <c r="S14" s="231">
        <v>354492000</v>
      </c>
      <c r="T14" s="336">
        <v>4</v>
      </c>
      <c r="U14" s="336">
        <v>1</v>
      </c>
      <c r="V14" s="336" t="s">
        <v>154</v>
      </c>
      <c r="W14" s="42">
        <v>10948000</v>
      </c>
      <c r="X14" s="336">
        <v>1</v>
      </c>
      <c r="Y14" s="274">
        <f t="shared" ref="Y14:Y63" si="4">IF(ISERROR(X14/U14)," No programado 1er trimestre",(X14/U14))</f>
        <v>1</v>
      </c>
      <c r="Z14" s="276" t="s">
        <v>423</v>
      </c>
      <c r="AA14" s="339" t="s">
        <v>154</v>
      </c>
      <c r="AB14" s="42">
        <v>10948000</v>
      </c>
      <c r="AC14" s="61">
        <f>AB14/W14</f>
        <v>1</v>
      </c>
      <c r="AD14" s="268">
        <v>1</v>
      </c>
      <c r="AE14" s="268" t="s">
        <v>154</v>
      </c>
      <c r="AF14" s="245">
        <v>46740000</v>
      </c>
      <c r="AG14" s="336">
        <v>1</v>
      </c>
      <c r="AH14" s="272">
        <f>AG14/AD14</f>
        <v>1</v>
      </c>
      <c r="AI14" s="339" t="s">
        <v>492</v>
      </c>
      <c r="AJ14" s="341" t="s">
        <v>493</v>
      </c>
      <c r="AK14" s="246">
        <v>46740000</v>
      </c>
      <c r="AL14" s="234">
        <f>AK14/AF14</f>
        <v>1</v>
      </c>
      <c r="AM14" s="268">
        <v>1</v>
      </c>
      <c r="AN14" s="268" t="s">
        <v>154</v>
      </c>
      <c r="AO14" s="242">
        <v>93170000</v>
      </c>
      <c r="AP14" s="268">
        <v>1</v>
      </c>
      <c r="AQ14" s="268" t="s">
        <v>154</v>
      </c>
      <c r="AR14" s="242">
        <v>203634000</v>
      </c>
      <c r="AS14" s="270">
        <f t="shared" si="0"/>
        <v>2</v>
      </c>
      <c r="AT14" s="252">
        <f t="shared" si="1"/>
        <v>0.5</v>
      </c>
      <c r="AU14" s="232">
        <f>AB14+AK14</f>
        <v>57688000</v>
      </c>
      <c r="AV14" s="201">
        <f>AU14/S14</f>
        <v>0.1627342789117949</v>
      </c>
    </row>
    <row r="15" spans="1:48" ht="135.75" customHeight="1" x14ac:dyDescent="0.2">
      <c r="A15" s="285"/>
      <c r="B15" s="283"/>
      <c r="C15" s="283"/>
      <c r="D15" s="283"/>
      <c r="E15" s="296"/>
      <c r="F15" s="283"/>
      <c r="G15" s="283"/>
      <c r="H15" s="283"/>
      <c r="I15" s="283"/>
      <c r="J15" s="283"/>
      <c r="K15" s="283"/>
      <c r="L15" s="283"/>
      <c r="M15" s="283"/>
      <c r="N15" s="269"/>
      <c r="O15" s="298"/>
      <c r="P15" s="298"/>
      <c r="Q15" s="300"/>
      <c r="R15" s="247" t="s">
        <v>70</v>
      </c>
      <c r="S15" s="231">
        <v>67000000</v>
      </c>
      <c r="T15" s="337"/>
      <c r="U15" s="337"/>
      <c r="V15" s="337"/>
      <c r="W15" s="42">
        <v>0</v>
      </c>
      <c r="X15" s="337"/>
      <c r="Y15" s="275"/>
      <c r="Z15" s="277"/>
      <c r="AA15" s="340"/>
      <c r="AB15" s="42">
        <v>0</v>
      </c>
      <c r="AC15" s="233">
        <v>0</v>
      </c>
      <c r="AD15" s="269"/>
      <c r="AE15" s="269"/>
      <c r="AF15" s="245">
        <v>24566667</v>
      </c>
      <c r="AG15" s="337"/>
      <c r="AH15" s="273"/>
      <c r="AI15" s="340"/>
      <c r="AJ15" s="342"/>
      <c r="AK15" s="248">
        <v>24566667</v>
      </c>
      <c r="AL15" s="234">
        <f>AK15/AF15</f>
        <v>1</v>
      </c>
      <c r="AM15" s="269"/>
      <c r="AN15" s="269"/>
      <c r="AO15" s="242">
        <v>16750000</v>
      </c>
      <c r="AP15" s="269"/>
      <c r="AQ15" s="269"/>
      <c r="AR15" s="242">
        <v>25683333</v>
      </c>
      <c r="AS15" s="271"/>
      <c r="AT15" s="253"/>
      <c r="AU15" s="232">
        <f>AB15+AK15</f>
        <v>24566667</v>
      </c>
      <c r="AV15" s="201">
        <f>AU15/S15</f>
        <v>0.36666667164179106</v>
      </c>
    </row>
    <row r="16" spans="1:48" ht="135" customHeight="1" x14ac:dyDescent="0.2">
      <c r="A16" s="285"/>
      <c r="B16" s="26" t="s">
        <v>132</v>
      </c>
      <c r="C16" s="2" t="s">
        <v>135</v>
      </c>
      <c r="D16" s="2"/>
      <c r="E16" s="144" t="s">
        <v>434</v>
      </c>
      <c r="F16" s="26" t="s">
        <v>95</v>
      </c>
      <c r="G16" s="26" t="s">
        <v>109</v>
      </c>
      <c r="H16" s="26"/>
      <c r="I16" s="2" t="s">
        <v>87</v>
      </c>
      <c r="J16" s="2" t="s">
        <v>88</v>
      </c>
      <c r="K16" s="2" t="s">
        <v>91</v>
      </c>
      <c r="L16" s="26" t="s">
        <v>27</v>
      </c>
      <c r="M16" s="26" t="s">
        <v>36</v>
      </c>
      <c r="N16" s="23" t="s">
        <v>201</v>
      </c>
      <c r="O16" s="24" t="s">
        <v>155</v>
      </c>
      <c r="P16" s="189" t="s">
        <v>202</v>
      </c>
      <c r="Q16" s="21" t="s">
        <v>20</v>
      </c>
      <c r="R16" s="30" t="s">
        <v>68</v>
      </c>
      <c r="S16" s="231">
        <v>1131435696</v>
      </c>
      <c r="T16" s="114">
        <v>7</v>
      </c>
      <c r="U16" s="75"/>
      <c r="V16" s="68"/>
      <c r="W16" s="42">
        <v>0</v>
      </c>
      <c r="X16" s="88"/>
      <c r="Y16" s="69">
        <v>0</v>
      </c>
      <c r="Z16" s="70" t="s">
        <v>424</v>
      </c>
      <c r="AA16" s="40" t="s">
        <v>368</v>
      </c>
      <c r="AB16" s="42">
        <v>0</v>
      </c>
      <c r="AC16" s="61">
        <v>0</v>
      </c>
      <c r="AD16" s="168"/>
      <c r="AE16" s="169"/>
      <c r="AF16" s="57">
        <v>0</v>
      </c>
      <c r="AG16" s="88"/>
      <c r="AH16" s="69">
        <v>0</v>
      </c>
      <c r="AI16" s="70" t="s">
        <v>494</v>
      </c>
      <c r="AJ16" s="230" t="s">
        <v>546</v>
      </c>
      <c r="AK16" s="42">
        <v>0</v>
      </c>
      <c r="AL16" s="69">
        <v>0</v>
      </c>
      <c r="AM16" s="171">
        <v>3</v>
      </c>
      <c r="AN16" s="172" t="s">
        <v>495</v>
      </c>
      <c r="AO16" s="174">
        <v>413819934</v>
      </c>
      <c r="AP16" s="171">
        <v>4</v>
      </c>
      <c r="AQ16" s="210" t="s">
        <v>496</v>
      </c>
      <c r="AR16" s="173">
        <f>217666313+70445900+170976944+65400000+12477208+180649397</f>
        <v>717615762</v>
      </c>
      <c r="AS16" s="16">
        <f t="shared" si="0"/>
        <v>0</v>
      </c>
      <c r="AT16" s="202">
        <f t="shared" si="1"/>
        <v>0</v>
      </c>
      <c r="AU16" s="209">
        <f t="shared" si="3"/>
        <v>0</v>
      </c>
      <c r="AV16" s="201">
        <f>AU16/S16*100</f>
        <v>0</v>
      </c>
    </row>
    <row r="17" spans="1:49" ht="71.25" customHeight="1" x14ac:dyDescent="0.2">
      <c r="A17" s="285"/>
      <c r="B17" s="26" t="s">
        <v>132</v>
      </c>
      <c r="C17" s="2" t="s">
        <v>135</v>
      </c>
      <c r="D17" s="2"/>
      <c r="E17" s="208" t="s">
        <v>434</v>
      </c>
      <c r="F17" s="26" t="s">
        <v>92</v>
      </c>
      <c r="G17" s="26" t="s">
        <v>122</v>
      </c>
      <c r="H17" s="26"/>
      <c r="I17" s="2" t="s">
        <v>76</v>
      </c>
      <c r="J17" s="2" t="s">
        <v>77</v>
      </c>
      <c r="K17" s="2" t="s">
        <v>79</v>
      </c>
      <c r="L17" s="26" t="s">
        <v>26</v>
      </c>
      <c r="M17" s="26" t="s">
        <v>36</v>
      </c>
      <c r="N17" s="23" t="s">
        <v>203</v>
      </c>
      <c r="O17" s="24" t="s">
        <v>156</v>
      </c>
      <c r="P17" s="189" t="s">
        <v>204</v>
      </c>
      <c r="Q17" s="21" t="s">
        <v>21</v>
      </c>
      <c r="R17" s="30" t="s">
        <v>70</v>
      </c>
      <c r="S17" s="154">
        <v>227849999.99000001</v>
      </c>
      <c r="T17" s="91">
        <v>3</v>
      </c>
      <c r="U17" s="92"/>
      <c r="V17" s="191"/>
      <c r="W17" s="108">
        <v>19066666.670000002</v>
      </c>
      <c r="X17" s="33"/>
      <c r="Y17" s="61">
        <v>0</v>
      </c>
      <c r="Z17" s="85" t="s">
        <v>369</v>
      </c>
      <c r="AA17" s="85" t="s">
        <v>370</v>
      </c>
      <c r="AB17" s="42">
        <v>19066666.670000002</v>
      </c>
      <c r="AC17" s="61">
        <f>AB17/W17</f>
        <v>1</v>
      </c>
      <c r="AD17" s="52">
        <v>1</v>
      </c>
      <c r="AE17" s="25" t="s">
        <v>450</v>
      </c>
      <c r="AF17" s="53">
        <v>39000000</v>
      </c>
      <c r="AG17" s="88"/>
      <c r="AH17" s="69">
        <f t="shared" ref="AH17:AH30" si="5">AG17/AD17</f>
        <v>0</v>
      </c>
      <c r="AI17" s="70" t="s">
        <v>449</v>
      </c>
      <c r="AJ17" s="40" t="s">
        <v>447</v>
      </c>
      <c r="AK17" s="42">
        <v>39000000</v>
      </c>
      <c r="AL17" s="69">
        <f>AK17/AF17</f>
        <v>1</v>
      </c>
      <c r="AM17" s="52">
        <v>1</v>
      </c>
      <c r="AN17" s="184" t="s">
        <v>154</v>
      </c>
      <c r="AO17" s="151">
        <v>117783333</v>
      </c>
      <c r="AP17" s="52">
        <v>1</v>
      </c>
      <c r="AQ17" s="184" t="s">
        <v>154</v>
      </c>
      <c r="AR17" s="153">
        <v>52000000</v>
      </c>
      <c r="AS17" s="16">
        <f t="shared" si="0"/>
        <v>0</v>
      </c>
      <c r="AT17" s="202">
        <f t="shared" si="1"/>
        <v>0</v>
      </c>
      <c r="AU17" s="209">
        <f t="shared" si="3"/>
        <v>58066666.670000002</v>
      </c>
      <c r="AV17" s="201">
        <f>AU17/S17</f>
        <v>0.2548460244570922</v>
      </c>
    </row>
    <row r="18" spans="1:49" ht="262.5" customHeight="1" x14ac:dyDescent="0.2">
      <c r="A18" s="285"/>
      <c r="B18" s="26" t="s">
        <v>132</v>
      </c>
      <c r="C18" s="2" t="s">
        <v>135</v>
      </c>
      <c r="D18" s="2"/>
      <c r="E18" s="208" t="s">
        <v>434</v>
      </c>
      <c r="F18" s="26" t="s">
        <v>92</v>
      </c>
      <c r="G18" s="26" t="s">
        <v>122</v>
      </c>
      <c r="H18" s="26"/>
      <c r="I18" s="2" t="s">
        <v>76</v>
      </c>
      <c r="J18" s="2" t="s">
        <v>77</v>
      </c>
      <c r="K18" s="2" t="s">
        <v>79</v>
      </c>
      <c r="L18" s="26" t="s">
        <v>26</v>
      </c>
      <c r="M18" s="26" t="s">
        <v>36</v>
      </c>
      <c r="N18" s="23" t="s">
        <v>238</v>
      </c>
      <c r="O18" s="24" t="s">
        <v>157</v>
      </c>
      <c r="P18" s="189" t="s">
        <v>205</v>
      </c>
      <c r="Q18" s="21" t="s">
        <v>19</v>
      </c>
      <c r="R18" s="30" t="s">
        <v>70</v>
      </c>
      <c r="S18" s="150">
        <v>137600000</v>
      </c>
      <c r="T18" s="69">
        <v>1</v>
      </c>
      <c r="U18" s="69">
        <v>1</v>
      </c>
      <c r="V18" s="68" t="s">
        <v>158</v>
      </c>
      <c r="W18" s="108">
        <v>17600000</v>
      </c>
      <c r="X18" s="69">
        <v>0.5</v>
      </c>
      <c r="Y18" s="61">
        <f t="shared" si="4"/>
        <v>0.5</v>
      </c>
      <c r="Z18" s="85" t="s">
        <v>372</v>
      </c>
      <c r="AA18" s="85" t="s">
        <v>371</v>
      </c>
      <c r="AB18" s="43">
        <v>17600000</v>
      </c>
      <c r="AC18" s="61">
        <f>AB18/W18</f>
        <v>1</v>
      </c>
      <c r="AD18" s="131">
        <v>1</v>
      </c>
      <c r="AE18" s="25" t="s">
        <v>160</v>
      </c>
      <c r="AF18" s="108">
        <v>36000000</v>
      </c>
      <c r="AG18" s="131"/>
      <c r="AH18" s="69">
        <f t="shared" si="5"/>
        <v>0</v>
      </c>
      <c r="AI18" s="70" t="s">
        <v>451</v>
      </c>
      <c r="AJ18" s="84" t="s">
        <v>452</v>
      </c>
      <c r="AK18" s="42">
        <v>36000000</v>
      </c>
      <c r="AL18" s="69">
        <f>AK18/AF18</f>
        <v>1</v>
      </c>
      <c r="AM18" s="131">
        <v>1</v>
      </c>
      <c r="AN18" s="25" t="s">
        <v>161</v>
      </c>
      <c r="AO18" s="108">
        <v>36000000</v>
      </c>
      <c r="AP18" s="131">
        <v>1</v>
      </c>
      <c r="AQ18" s="25" t="s">
        <v>160</v>
      </c>
      <c r="AR18" s="153">
        <v>48000000</v>
      </c>
      <c r="AS18" s="201">
        <f t="shared" si="0"/>
        <v>0.5</v>
      </c>
      <c r="AT18" s="202">
        <f t="shared" si="1"/>
        <v>0.5</v>
      </c>
      <c r="AU18" s="209">
        <f t="shared" si="3"/>
        <v>53600000</v>
      </c>
      <c r="AV18" s="201">
        <f>AU18/S18</f>
        <v>0.38953488372093026</v>
      </c>
      <c r="AW18" s="110"/>
    </row>
    <row r="19" spans="1:49" ht="198.75" customHeight="1" x14ac:dyDescent="0.2">
      <c r="A19" s="285"/>
      <c r="B19" s="26" t="s">
        <v>132</v>
      </c>
      <c r="C19" s="2" t="s">
        <v>135</v>
      </c>
      <c r="D19" s="2"/>
      <c r="E19" s="208" t="s">
        <v>434</v>
      </c>
      <c r="F19" s="26" t="s">
        <v>92</v>
      </c>
      <c r="G19" s="26" t="s">
        <v>122</v>
      </c>
      <c r="H19" s="26"/>
      <c r="I19" s="2" t="s">
        <v>76</v>
      </c>
      <c r="J19" s="2" t="s">
        <v>77</v>
      </c>
      <c r="K19" s="2" t="s">
        <v>79</v>
      </c>
      <c r="L19" s="26" t="s">
        <v>26</v>
      </c>
      <c r="M19" s="26" t="s">
        <v>36</v>
      </c>
      <c r="N19" s="23" t="s">
        <v>159</v>
      </c>
      <c r="O19" s="23" t="s">
        <v>206</v>
      </c>
      <c r="P19" s="189" t="s">
        <v>205</v>
      </c>
      <c r="Q19" s="21" t="s">
        <v>19</v>
      </c>
      <c r="R19" s="30" t="s">
        <v>70</v>
      </c>
      <c r="S19" s="150">
        <v>535266667</v>
      </c>
      <c r="T19" s="69">
        <v>1</v>
      </c>
      <c r="U19" s="69">
        <v>1</v>
      </c>
      <c r="V19" s="68" t="s">
        <v>207</v>
      </c>
      <c r="W19" s="108">
        <v>60466666</v>
      </c>
      <c r="X19" s="69">
        <v>1</v>
      </c>
      <c r="Y19" s="61">
        <f t="shared" si="4"/>
        <v>1</v>
      </c>
      <c r="Z19" s="85" t="s">
        <v>375</v>
      </c>
      <c r="AA19" s="85" t="s">
        <v>373</v>
      </c>
      <c r="AB19" s="42">
        <v>60466666</v>
      </c>
      <c r="AC19" s="61">
        <f t="shared" ref="AC19:AC24" si="6">AB19/W19</f>
        <v>1</v>
      </c>
      <c r="AD19" s="131">
        <v>1</v>
      </c>
      <c r="AE19" s="25" t="s">
        <v>162</v>
      </c>
      <c r="AF19" s="108">
        <v>147000000</v>
      </c>
      <c r="AG19" s="69">
        <v>0.5</v>
      </c>
      <c r="AH19" s="69">
        <f t="shared" si="5"/>
        <v>0.5</v>
      </c>
      <c r="AI19" s="70" t="s">
        <v>527</v>
      </c>
      <c r="AJ19" s="42" t="s">
        <v>453</v>
      </c>
      <c r="AK19" s="42">
        <v>147000000</v>
      </c>
      <c r="AL19" s="69">
        <f>AK19/AF19</f>
        <v>1</v>
      </c>
      <c r="AM19" s="131">
        <v>1</v>
      </c>
      <c r="AN19" s="25" t="s">
        <v>163</v>
      </c>
      <c r="AO19" s="108">
        <v>147000000</v>
      </c>
      <c r="AP19" s="131">
        <v>1</v>
      </c>
      <c r="AQ19" s="25" t="s">
        <v>162</v>
      </c>
      <c r="AR19" s="153">
        <v>180800001</v>
      </c>
      <c r="AS19" s="201">
        <f t="shared" si="0"/>
        <v>1.5</v>
      </c>
      <c r="AT19" s="202">
        <f>IFERROR(AS19/T19,"")/4</f>
        <v>0.375</v>
      </c>
      <c r="AU19" s="209">
        <f t="shared" si="3"/>
        <v>207466666</v>
      </c>
      <c r="AV19" s="201">
        <f>AU19/S19</f>
        <v>0.38759496675327254</v>
      </c>
    </row>
    <row r="20" spans="1:49" s="28" customFormat="1" ht="123" customHeight="1" x14ac:dyDescent="0.2">
      <c r="A20" s="285"/>
      <c r="B20" s="26" t="s">
        <v>132</v>
      </c>
      <c r="C20" s="2" t="s">
        <v>135</v>
      </c>
      <c r="D20" s="2"/>
      <c r="E20" s="208" t="s">
        <v>434</v>
      </c>
      <c r="F20" s="26" t="s">
        <v>92</v>
      </c>
      <c r="G20" s="26" t="s">
        <v>122</v>
      </c>
      <c r="H20" s="188"/>
      <c r="I20" s="2" t="s">
        <v>76</v>
      </c>
      <c r="J20" s="2" t="s">
        <v>77</v>
      </c>
      <c r="K20" s="2" t="s">
        <v>79</v>
      </c>
      <c r="L20" s="26" t="s">
        <v>26</v>
      </c>
      <c r="M20" s="26" t="s">
        <v>36</v>
      </c>
      <c r="N20" s="23" t="s">
        <v>321</v>
      </c>
      <c r="O20" s="23" t="s">
        <v>223</v>
      </c>
      <c r="P20" s="52" t="s">
        <v>204</v>
      </c>
      <c r="Q20" s="29" t="s">
        <v>20</v>
      </c>
      <c r="R20" s="31"/>
      <c r="S20" s="40">
        <v>0</v>
      </c>
      <c r="T20" s="88">
        <v>4</v>
      </c>
      <c r="U20" s="88">
        <v>1</v>
      </c>
      <c r="V20" s="68" t="s">
        <v>224</v>
      </c>
      <c r="W20" s="42">
        <v>0</v>
      </c>
      <c r="X20" s="88">
        <v>1</v>
      </c>
      <c r="Y20" s="61">
        <f t="shared" si="4"/>
        <v>1</v>
      </c>
      <c r="Z20" s="70" t="s">
        <v>374</v>
      </c>
      <c r="AA20" s="70" t="s">
        <v>455</v>
      </c>
      <c r="AB20" s="40">
        <v>0</v>
      </c>
      <c r="AC20" s="61">
        <v>0</v>
      </c>
      <c r="AD20" s="52">
        <v>1</v>
      </c>
      <c r="AE20" s="155" t="s">
        <v>224</v>
      </c>
      <c r="AF20" s="42">
        <v>0</v>
      </c>
      <c r="AG20" s="88">
        <v>1</v>
      </c>
      <c r="AH20" s="69">
        <f t="shared" si="5"/>
        <v>1</v>
      </c>
      <c r="AI20" s="70" t="s">
        <v>528</v>
      </c>
      <c r="AJ20" s="42" t="s">
        <v>454</v>
      </c>
      <c r="AK20" s="42">
        <v>0</v>
      </c>
      <c r="AL20" s="69">
        <v>0</v>
      </c>
      <c r="AM20" s="52">
        <v>1</v>
      </c>
      <c r="AN20" s="25" t="s">
        <v>224</v>
      </c>
      <c r="AO20" s="42">
        <v>0</v>
      </c>
      <c r="AP20" s="52">
        <v>1</v>
      </c>
      <c r="AQ20" s="25" t="s">
        <v>224</v>
      </c>
      <c r="AR20" s="42">
        <v>0</v>
      </c>
      <c r="AS20" s="16">
        <f t="shared" si="0"/>
        <v>2</v>
      </c>
      <c r="AT20" s="202">
        <f t="shared" ref="AT20:AT30" si="7">IFERROR(AS20/T20,"")</f>
        <v>0.5</v>
      </c>
      <c r="AU20" s="209">
        <f t="shared" si="3"/>
        <v>0</v>
      </c>
      <c r="AV20" s="26" t="s">
        <v>526</v>
      </c>
    </row>
    <row r="21" spans="1:49" ht="108.75" customHeight="1" x14ac:dyDescent="0.2">
      <c r="A21" s="285"/>
      <c r="B21" s="26" t="s">
        <v>132</v>
      </c>
      <c r="C21" s="2" t="s">
        <v>135</v>
      </c>
      <c r="D21" s="2"/>
      <c r="E21" s="144"/>
      <c r="F21" s="26" t="s">
        <v>92</v>
      </c>
      <c r="G21" s="26" t="s">
        <v>123</v>
      </c>
      <c r="H21" s="26"/>
      <c r="I21" s="2" t="s">
        <v>83</v>
      </c>
      <c r="J21" s="2" t="s">
        <v>84</v>
      </c>
      <c r="K21" s="2" t="s">
        <v>85</v>
      </c>
      <c r="L21" s="26" t="s">
        <v>29</v>
      </c>
      <c r="M21" s="26" t="s">
        <v>36</v>
      </c>
      <c r="N21" s="3" t="s">
        <v>437</v>
      </c>
      <c r="O21" s="3" t="s">
        <v>323</v>
      </c>
      <c r="P21" s="52" t="s">
        <v>209</v>
      </c>
      <c r="Q21" s="16" t="s">
        <v>19</v>
      </c>
      <c r="R21" s="16" t="s">
        <v>60</v>
      </c>
      <c r="S21" s="150">
        <v>58500000</v>
      </c>
      <c r="T21" s="69">
        <v>1</v>
      </c>
      <c r="U21" s="236">
        <v>0.33300000000000002</v>
      </c>
      <c r="V21" s="192" t="s">
        <v>355</v>
      </c>
      <c r="W21" s="108">
        <v>19500000</v>
      </c>
      <c r="X21" s="95">
        <v>0.33300000000000002</v>
      </c>
      <c r="Y21" s="61">
        <v>1</v>
      </c>
      <c r="Z21" s="81" t="s">
        <v>356</v>
      </c>
      <c r="AA21" s="80" t="s">
        <v>354</v>
      </c>
      <c r="AB21" s="43">
        <v>19500000</v>
      </c>
      <c r="AC21" s="61">
        <f t="shared" si="6"/>
        <v>1</v>
      </c>
      <c r="AD21" s="235">
        <v>0.33300000000000002</v>
      </c>
      <c r="AE21" s="177" t="s">
        <v>504</v>
      </c>
      <c r="AF21" s="177">
        <v>39000000</v>
      </c>
      <c r="AG21" s="237">
        <v>0.33300000000000002</v>
      </c>
      <c r="AH21" s="69">
        <f t="shared" si="5"/>
        <v>1</v>
      </c>
      <c r="AI21" s="70" t="s">
        <v>548</v>
      </c>
      <c r="AJ21" s="70" t="s">
        <v>547</v>
      </c>
      <c r="AK21" s="239">
        <v>39000000</v>
      </c>
      <c r="AL21" s="69">
        <f>AK21/AF21</f>
        <v>1</v>
      </c>
      <c r="AM21" s="238">
        <v>0.33400000000000002</v>
      </c>
      <c r="AN21" s="185" t="s">
        <v>505</v>
      </c>
      <c r="AO21" s="179"/>
      <c r="AP21" s="179"/>
      <c r="AQ21" s="177" t="s">
        <v>550</v>
      </c>
      <c r="AR21" s="57">
        <v>26000000</v>
      </c>
      <c r="AS21" s="201">
        <f t="shared" si="0"/>
        <v>0.66600000000000004</v>
      </c>
      <c r="AT21" s="202">
        <f t="shared" si="7"/>
        <v>0.66600000000000004</v>
      </c>
      <c r="AU21" s="209">
        <f t="shared" ref="AU21:AU63" si="8">AB21+AK21</f>
        <v>58500000</v>
      </c>
      <c r="AV21" s="201">
        <f t="shared" ref="AV21:AV44" si="9">AU21/S21</f>
        <v>1</v>
      </c>
    </row>
    <row r="22" spans="1:49" ht="123" customHeight="1" x14ac:dyDescent="0.2">
      <c r="A22" s="285"/>
      <c r="B22" s="26" t="s">
        <v>132</v>
      </c>
      <c r="C22" s="2" t="s">
        <v>135</v>
      </c>
      <c r="D22" s="2"/>
      <c r="E22" s="144"/>
      <c r="F22" s="26" t="s">
        <v>92</v>
      </c>
      <c r="G22" s="26" t="s">
        <v>123</v>
      </c>
      <c r="H22" s="26"/>
      <c r="I22" s="2" t="s">
        <v>83</v>
      </c>
      <c r="J22" s="2" t="s">
        <v>84</v>
      </c>
      <c r="K22" s="2" t="s">
        <v>85</v>
      </c>
      <c r="L22" s="26" t="s">
        <v>29</v>
      </c>
      <c r="M22" s="26" t="s">
        <v>36</v>
      </c>
      <c r="N22" s="3" t="s">
        <v>225</v>
      </c>
      <c r="O22" s="3" t="s">
        <v>226</v>
      </c>
      <c r="P22" s="52" t="s">
        <v>227</v>
      </c>
      <c r="Q22" s="29" t="s">
        <v>20</v>
      </c>
      <c r="R22" s="16" t="s">
        <v>65</v>
      </c>
      <c r="S22" s="150">
        <v>1549644284096</v>
      </c>
      <c r="T22" s="150">
        <v>1549644284096</v>
      </c>
      <c r="U22" s="108">
        <v>532658037415</v>
      </c>
      <c r="V22" s="193" t="s">
        <v>228</v>
      </c>
      <c r="W22" s="108">
        <v>532658037415</v>
      </c>
      <c r="X22" s="42">
        <v>532658037415</v>
      </c>
      <c r="Y22" s="61">
        <f t="shared" si="4"/>
        <v>1</v>
      </c>
      <c r="Z22" s="81" t="s">
        <v>439</v>
      </c>
      <c r="AA22" s="80" t="s">
        <v>357</v>
      </c>
      <c r="AB22" s="80">
        <v>532658037415</v>
      </c>
      <c r="AC22" s="61">
        <f t="shared" si="6"/>
        <v>1</v>
      </c>
      <c r="AD22" s="180">
        <v>291769581006</v>
      </c>
      <c r="AE22" s="17" t="s">
        <v>228</v>
      </c>
      <c r="AF22" s="180">
        <v>291769581006</v>
      </c>
      <c r="AG22" s="145">
        <v>291769581006</v>
      </c>
      <c r="AH22" s="69">
        <f t="shared" si="5"/>
        <v>1</v>
      </c>
      <c r="AI22" s="70" t="s">
        <v>438</v>
      </c>
      <c r="AJ22" s="70" t="s">
        <v>440</v>
      </c>
      <c r="AK22" s="145">
        <v>291769581006</v>
      </c>
      <c r="AL22" s="69">
        <f>AK22/AF22</f>
        <v>1</v>
      </c>
      <c r="AM22" s="108">
        <v>468618386160</v>
      </c>
      <c r="AN22" s="155" t="s">
        <v>228</v>
      </c>
      <c r="AO22" s="108">
        <v>468618386160</v>
      </c>
      <c r="AP22" s="108">
        <f>250000000000+6598279515</f>
        <v>256598279515</v>
      </c>
      <c r="AQ22" s="116" t="s">
        <v>228</v>
      </c>
      <c r="AR22" s="108">
        <f>250000000000+6598279515</f>
        <v>256598279515</v>
      </c>
      <c r="AS22" s="204">
        <f t="shared" si="0"/>
        <v>824427618421</v>
      </c>
      <c r="AT22" s="202">
        <f t="shared" si="7"/>
        <v>0.53201087945285319</v>
      </c>
      <c r="AU22" s="209">
        <f t="shared" si="8"/>
        <v>824427618421</v>
      </c>
      <c r="AV22" s="201">
        <f t="shared" si="9"/>
        <v>0.53201087945285319</v>
      </c>
    </row>
    <row r="23" spans="1:49" ht="144" customHeight="1" x14ac:dyDescent="0.2">
      <c r="A23" s="285"/>
      <c r="B23" s="26" t="s">
        <v>132</v>
      </c>
      <c r="C23" s="2" t="s">
        <v>135</v>
      </c>
      <c r="D23" s="2"/>
      <c r="E23" s="144"/>
      <c r="F23" s="26" t="s">
        <v>95</v>
      </c>
      <c r="G23" s="26" t="s">
        <v>109</v>
      </c>
      <c r="H23" s="26"/>
      <c r="I23" s="2" t="s">
        <v>83</v>
      </c>
      <c r="J23" s="2" t="s">
        <v>84</v>
      </c>
      <c r="K23" s="2" t="s">
        <v>86</v>
      </c>
      <c r="L23" s="26" t="s">
        <v>29</v>
      </c>
      <c r="M23" s="26" t="s">
        <v>36</v>
      </c>
      <c r="N23" s="181" t="s">
        <v>506</v>
      </c>
      <c r="O23" s="181" t="s">
        <v>507</v>
      </c>
      <c r="P23" s="26" t="s">
        <v>210</v>
      </c>
      <c r="Q23" s="16" t="s">
        <v>19</v>
      </c>
      <c r="R23" s="16" t="s">
        <v>60</v>
      </c>
      <c r="S23" s="150">
        <v>1000000000</v>
      </c>
      <c r="T23" s="69">
        <v>1</v>
      </c>
      <c r="U23" s="93"/>
      <c r="V23" s="194"/>
      <c r="W23" s="57">
        <v>0</v>
      </c>
      <c r="X23" s="47"/>
      <c r="Y23" s="61">
        <v>0</v>
      </c>
      <c r="Z23" s="68" t="s">
        <v>508</v>
      </c>
      <c r="AA23" s="42"/>
      <c r="AB23" s="42">
        <v>0</v>
      </c>
      <c r="AC23" s="61">
        <v>0</v>
      </c>
      <c r="AD23" s="94">
        <v>0.1</v>
      </c>
      <c r="AE23" s="54" t="s">
        <v>509</v>
      </c>
      <c r="AF23" s="108">
        <v>0</v>
      </c>
      <c r="AG23" s="147">
        <v>0.1</v>
      </c>
      <c r="AH23" s="69">
        <f t="shared" si="5"/>
        <v>1</v>
      </c>
      <c r="AI23" s="70" t="s">
        <v>510</v>
      </c>
      <c r="AJ23" s="40"/>
      <c r="AK23" s="42">
        <v>0</v>
      </c>
      <c r="AL23" s="69">
        <v>0</v>
      </c>
      <c r="AM23" s="132">
        <v>0.1</v>
      </c>
      <c r="AN23" s="55" t="s">
        <v>511</v>
      </c>
      <c r="AO23" s="56">
        <v>0</v>
      </c>
      <c r="AP23" s="178">
        <v>0.8</v>
      </c>
      <c r="AQ23" s="107" t="s">
        <v>512</v>
      </c>
      <c r="AR23" s="53">
        <v>1000000000</v>
      </c>
      <c r="AS23" s="201">
        <f t="shared" si="0"/>
        <v>0.1</v>
      </c>
      <c r="AT23" s="202">
        <f t="shared" si="7"/>
        <v>0.1</v>
      </c>
      <c r="AU23" s="209">
        <f t="shared" si="8"/>
        <v>0</v>
      </c>
      <c r="AV23" s="201">
        <f t="shared" si="9"/>
        <v>0</v>
      </c>
    </row>
    <row r="24" spans="1:49" ht="169.5" customHeight="1" x14ac:dyDescent="0.2">
      <c r="A24" s="285"/>
      <c r="B24" s="26" t="s">
        <v>132</v>
      </c>
      <c r="C24" s="2" t="s">
        <v>135</v>
      </c>
      <c r="D24" s="2"/>
      <c r="E24" s="144"/>
      <c r="F24" s="26" t="s">
        <v>98</v>
      </c>
      <c r="G24" s="26" t="s">
        <v>109</v>
      </c>
      <c r="H24" s="26"/>
      <c r="I24" s="2" t="s">
        <v>83</v>
      </c>
      <c r="J24" s="2" t="s">
        <v>84</v>
      </c>
      <c r="K24" s="2" t="s">
        <v>86</v>
      </c>
      <c r="L24" s="26" t="s">
        <v>29</v>
      </c>
      <c r="M24" s="26" t="s">
        <v>36</v>
      </c>
      <c r="N24" s="2" t="s">
        <v>229</v>
      </c>
      <c r="O24" s="3" t="s">
        <v>164</v>
      </c>
      <c r="P24" s="52" t="s">
        <v>232</v>
      </c>
      <c r="Q24" s="16" t="s">
        <v>19</v>
      </c>
      <c r="R24" s="16" t="s">
        <v>60</v>
      </c>
      <c r="S24" s="249">
        <v>284780000</v>
      </c>
      <c r="T24" s="69">
        <v>1</v>
      </c>
      <c r="U24" s="69">
        <v>0.25</v>
      </c>
      <c r="V24" s="195" t="s">
        <v>331</v>
      </c>
      <c r="W24" s="56">
        <v>43480000</v>
      </c>
      <c r="X24" s="69">
        <v>0.25</v>
      </c>
      <c r="Y24" s="61">
        <f t="shared" si="4"/>
        <v>1</v>
      </c>
      <c r="Z24" s="68" t="s">
        <v>358</v>
      </c>
      <c r="AA24" s="82" t="s">
        <v>359</v>
      </c>
      <c r="AB24" s="80">
        <v>43480000</v>
      </c>
      <c r="AC24" s="61">
        <f t="shared" si="6"/>
        <v>1</v>
      </c>
      <c r="AD24" s="111">
        <v>0.25</v>
      </c>
      <c r="AE24" s="58" t="s">
        <v>165</v>
      </c>
      <c r="AF24" s="56">
        <v>83400000</v>
      </c>
      <c r="AG24" s="111">
        <v>0.25</v>
      </c>
      <c r="AH24" s="69">
        <f t="shared" si="5"/>
        <v>1</v>
      </c>
      <c r="AI24" s="70" t="s">
        <v>441</v>
      </c>
      <c r="AJ24" s="70" t="s">
        <v>442</v>
      </c>
      <c r="AK24" s="53">
        <v>83400000</v>
      </c>
      <c r="AL24" s="69">
        <f>AK24/AF24</f>
        <v>1</v>
      </c>
      <c r="AM24" s="111">
        <v>0.25</v>
      </c>
      <c r="AN24" s="58" t="s">
        <v>208</v>
      </c>
      <c r="AO24" s="56">
        <v>83400000</v>
      </c>
      <c r="AP24" s="111">
        <v>0.25</v>
      </c>
      <c r="AQ24" s="58" t="s">
        <v>332</v>
      </c>
      <c r="AR24" s="56">
        <v>74500000</v>
      </c>
      <c r="AS24" s="201">
        <f t="shared" si="0"/>
        <v>0.5</v>
      </c>
      <c r="AT24" s="202">
        <f t="shared" si="7"/>
        <v>0.5</v>
      </c>
      <c r="AU24" s="209">
        <f t="shared" si="8"/>
        <v>126880000</v>
      </c>
      <c r="AV24" s="201">
        <f t="shared" si="9"/>
        <v>0.44553690568157878</v>
      </c>
    </row>
    <row r="25" spans="1:49" ht="192.75" customHeight="1" x14ac:dyDescent="0.2">
      <c r="A25" s="285"/>
      <c r="B25" s="26" t="s">
        <v>132</v>
      </c>
      <c r="C25" s="2" t="s">
        <v>135</v>
      </c>
      <c r="D25" s="2"/>
      <c r="E25" s="144"/>
      <c r="F25" s="26" t="s">
        <v>92</v>
      </c>
      <c r="G25" s="26" t="s">
        <v>109</v>
      </c>
      <c r="H25" s="26"/>
      <c r="I25" s="2" t="s">
        <v>76</v>
      </c>
      <c r="J25" s="2" t="s">
        <v>77</v>
      </c>
      <c r="K25" s="2" t="s">
        <v>86</v>
      </c>
      <c r="L25" s="26" t="s">
        <v>29</v>
      </c>
      <c r="M25" s="26" t="s">
        <v>36</v>
      </c>
      <c r="N25" s="2" t="s">
        <v>427</v>
      </c>
      <c r="O25" s="3" t="s">
        <v>230</v>
      </c>
      <c r="P25" s="52" t="s">
        <v>231</v>
      </c>
      <c r="Q25" s="29" t="s">
        <v>20</v>
      </c>
      <c r="R25" s="16"/>
      <c r="S25" s="40">
        <v>0</v>
      </c>
      <c r="T25" s="114">
        <v>27</v>
      </c>
      <c r="U25" s="115">
        <v>7</v>
      </c>
      <c r="V25" s="196" t="s">
        <v>426</v>
      </c>
      <c r="W25" s="42">
        <v>0</v>
      </c>
      <c r="X25" s="88">
        <v>7</v>
      </c>
      <c r="Y25" s="61">
        <f t="shared" si="4"/>
        <v>1</v>
      </c>
      <c r="Z25" s="81" t="s">
        <v>361</v>
      </c>
      <c r="AA25" s="83" t="s">
        <v>360</v>
      </c>
      <c r="AB25" s="40">
        <v>0</v>
      </c>
      <c r="AC25" s="61">
        <v>0</v>
      </c>
      <c r="AD25" s="117">
        <v>7</v>
      </c>
      <c r="AE25" s="116" t="s">
        <v>425</v>
      </c>
      <c r="AF25" s="42">
        <v>0</v>
      </c>
      <c r="AG25" s="88">
        <v>5</v>
      </c>
      <c r="AH25" s="69">
        <f t="shared" si="5"/>
        <v>0.7142857142857143</v>
      </c>
      <c r="AI25" s="70" t="s">
        <v>444</v>
      </c>
      <c r="AJ25" s="146" t="s">
        <v>443</v>
      </c>
      <c r="AK25" s="42">
        <v>0</v>
      </c>
      <c r="AL25" s="69">
        <v>0</v>
      </c>
      <c r="AM25" s="117">
        <v>7</v>
      </c>
      <c r="AN25" s="116" t="s">
        <v>425</v>
      </c>
      <c r="AO25" s="42">
        <v>0</v>
      </c>
      <c r="AP25" s="117">
        <v>6</v>
      </c>
      <c r="AQ25" s="116" t="s">
        <v>425</v>
      </c>
      <c r="AR25" s="42">
        <v>0</v>
      </c>
      <c r="AS25" s="16">
        <f t="shared" si="0"/>
        <v>12</v>
      </c>
      <c r="AT25" s="202">
        <f t="shared" si="7"/>
        <v>0.44444444444444442</v>
      </c>
      <c r="AU25" s="209">
        <f t="shared" si="8"/>
        <v>0</v>
      </c>
      <c r="AV25" s="26" t="s">
        <v>526</v>
      </c>
    </row>
    <row r="26" spans="1:49" ht="58.5" customHeight="1" x14ac:dyDescent="0.2">
      <c r="A26" s="285"/>
      <c r="B26" s="26" t="s">
        <v>132</v>
      </c>
      <c r="C26" s="2" t="s">
        <v>135</v>
      </c>
      <c r="D26" s="2"/>
      <c r="E26" s="144"/>
      <c r="F26" s="26" t="s">
        <v>92</v>
      </c>
      <c r="G26" s="26" t="s">
        <v>117</v>
      </c>
      <c r="H26" s="26"/>
      <c r="I26" s="2" t="s">
        <v>76</v>
      </c>
      <c r="J26" s="2" t="s">
        <v>77</v>
      </c>
      <c r="K26" s="2" t="s">
        <v>79</v>
      </c>
      <c r="L26" s="26" t="s">
        <v>29</v>
      </c>
      <c r="M26" s="26" t="s">
        <v>36</v>
      </c>
      <c r="N26" s="2" t="s">
        <v>242</v>
      </c>
      <c r="O26" s="24" t="s">
        <v>211</v>
      </c>
      <c r="P26" s="189" t="s">
        <v>205</v>
      </c>
      <c r="Q26" s="16" t="s">
        <v>19</v>
      </c>
      <c r="R26" s="16" t="s">
        <v>70</v>
      </c>
      <c r="S26" s="108">
        <v>380800000</v>
      </c>
      <c r="T26" s="69">
        <v>1</v>
      </c>
      <c r="U26" s="94">
        <v>0.1</v>
      </c>
      <c r="V26" s="197" t="s">
        <v>333</v>
      </c>
      <c r="W26" s="57">
        <v>0</v>
      </c>
      <c r="X26" s="69">
        <v>0.1</v>
      </c>
      <c r="Y26" s="61">
        <f t="shared" si="4"/>
        <v>1</v>
      </c>
      <c r="Z26" s="81" t="s">
        <v>363</v>
      </c>
      <c r="AA26" s="82" t="s">
        <v>362</v>
      </c>
      <c r="AB26" s="42">
        <v>0</v>
      </c>
      <c r="AC26" s="61">
        <v>0</v>
      </c>
      <c r="AD26" s="132">
        <v>0.2</v>
      </c>
      <c r="AE26" s="182" t="s">
        <v>513</v>
      </c>
      <c r="AF26" s="56">
        <v>0</v>
      </c>
      <c r="AG26" s="148">
        <v>0.2</v>
      </c>
      <c r="AH26" s="69">
        <f t="shared" si="5"/>
        <v>1</v>
      </c>
      <c r="AI26" s="70" t="s">
        <v>445</v>
      </c>
      <c r="AJ26" s="70" t="s">
        <v>446</v>
      </c>
      <c r="AK26" s="53">
        <v>0</v>
      </c>
      <c r="AL26" s="69">
        <v>0</v>
      </c>
      <c r="AM26" s="132">
        <v>0.2</v>
      </c>
      <c r="AN26" s="149" t="s">
        <v>334</v>
      </c>
      <c r="AO26" s="56">
        <v>0</v>
      </c>
      <c r="AP26" s="132">
        <v>0.5</v>
      </c>
      <c r="AQ26" s="149" t="s">
        <v>334</v>
      </c>
      <c r="AR26" s="56">
        <v>380800000</v>
      </c>
      <c r="AS26" s="201">
        <f t="shared" si="0"/>
        <v>0.30000000000000004</v>
      </c>
      <c r="AT26" s="202">
        <f t="shared" si="7"/>
        <v>0.30000000000000004</v>
      </c>
      <c r="AU26" s="209">
        <f t="shared" si="8"/>
        <v>0</v>
      </c>
      <c r="AV26" s="201">
        <f t="shared" si="9"/>
        <v>0</v>
      </c>
    </row>
    <row r="27" spans="1:49" ht="216.75" customHeight="1" x14ac:dyDescent="0.2">
      <c r="A27" s="285"/>
      <c r="B27" s="26" t="s">
        <v>133</v>
      </c>
      <c r="C27" s="2" t="s">
        <v>137</v>
      </c>
      <c r="D27" s="2"/>
      <c r="E27" s="208" t="s">
        <v>432</v>
      </c>
      <c r="F27" s="26" t="s">
        <v>92</v>
      </c>
      <c r="G27" s="26" t="s">
        <v>117</v>
      </c>
      <c r="H27" s="26"/>
      <c r="I27" s="2" t="s">
        <v>76</v>
      </c>
      <c r="J27" s="2" t="s">
        <v>77</v>
      </c>
      <c r="K27" s="2" t="s">
        <v>79</v>
      </c>
      <c r="L27" s="26" t="s">
        <v>32</v>
      </c>
      <c r="M27" s="26" t="s">
        <v>38</v>
      </c>
      <c r="N27" s="3" t="s">
        <v>243</v>
      </c>
      <c r="O27" s="24" t="s">
        <v>213</v>
      </c>
      <c r="P27" s="26" t="s">
        <v>212</v>
      </c>
      <c r="Q27" s="16" t="s">
        <v>19</v>
      </c>
      <c r="R27" s="16"/>
      <c r="S27" s="42">
        <v>0</v>
      </c>
      <c r="T27" s="69">
        <v>1</v>
      </c>
      <c r="U27" s="69">
        <v>0.2</v>
      </c>
      <c r="V27" s="68" t="s">
        <v>166</v>
      </c>
      <c r="W27" s="42">
        <v>0</v>
      </c>
      <c r="X27" s="69">
        <v>0.2</v>
      </c>
      <c r="Y27" s="61">
        <f t="shared" si="4"/>
        <v>1</v>
      </c>
      <c r="Z27" s="68" t="s">
        <v>408</v>
      </c>
      <c r="AA27" s="68" t="s">
        <v>409</v>
      </c>
      <c r="AB27" s="40">
        <v>0</v>
      </c>
      <c r="AC27" s="61">
        <v>0</v>
      </c>
      <c r="AD27" s="111">
        <v>0.4</v>
      </c>
      <c r="AE27" s="25" t="s">
        <v>167</v>
      </c>
      <c r="AF27" s="42">
        <v>0</v>
      </c>
      <c r="AG27" s="148">
        <v>0.4</v>
      </c>
      <c r="AH27" s="69">
        <f t="shared" si="5"/>
        <v>1</v>
      </c>
      <c r="AI27" s="70" t="s">
        <v>518</v>
      </c>
      <c r="AJ27" s="40" t="s">
        <v>519</v>
      </c>
      <c r="AK27" s="42">
        <v>0</v>
      </c>
      <c r="AL27" s="69">
        <v>0</v>
      </c>
      <c r="AM27" s="111">
        <v>0.2</v>
      </c>
      <c r="AN27" s="25" t="s">
        <v>168</v>
      </c>
      <c r="AO27" s="42">
        <v>0</v>
      </c>
      <c r="AP27" s="111">
        <v>0.2</v>
      </c>
      <c r="AQ27" s="25" t="s">
        <v>169</v>
      </c>
      <c r="AR27" s="42">
        <v>0</v>
      </c>
      <c r="AS27" s="201">
        <f t="shared" si="0"/>
        <v>0.60000000000000009</v>
      </c>
      <c r="AT27" s="202">
        <f t="shared" si="7"/>
        <v>0.60000000000000009</v>
      </c>
      <c r="AU27" s="209">
        <f t="shared" si="8"/>
        <v>0</v>
      </c>
      <c r="AV27" s="26" t="s">
        <v>526</v>
      </c>
    </row>
    <row r="28" spans="1:49" ht="364.5" customHeight="1" x14ac:dyDescent="0.2">
      <c r="A28" s="285"/>
      <c r="B28" s="26" t="s">
        <v>132</v>
      </c>
      <c r="C28" s="2" t="s">
        <v>135</v>
      </c>
      <c r="D28" s="2"/>
      <c r="E28" s="208" t="s">
        <v>431</v>
      </c>
      <c r="F28" s="26" t="s">
        <v>94</v>
      </c>
      <c r="G28" s="26" t="s">
        <v>118</v>
      </c>
      <c r="H28" s="26" t="s">
        <v>55</v>
      </c>
      <c r="I28" s="2" t="s">
        <v>87</v>
      </c>
      <c r="J28" s="2" t="s">
        <v>88</v>
      </c>
      <c r="K28" s="2" t="s">
        <v>91</v>
      </c>
      <c r="L28" s="26" t="s">
        <v>32</v>
      </c>
      <c r="M28" s="26" t="s">
        <v>38</v>
      </c>
      <c r="N28" s="18" t="s">
        <v>244</v>
      </c>
      <c r="O28" s="2" t="s">
        <v>214</v>
      </c>
      <c r="P28" s="52" t="s">
        <v>245</v>
      </c>
      <c r="Q28" s="29" t="s">
        <v>19</v>
      </c>
      <c r="R28" s="16"/>
      <c r="S28" s="42">
        <v>0</v>
      </c>
      <c r="T28" s="69">
        <v>1</v>
      </c>
      <c r="U28" s="69">
        <v>0.2</v>
      </c>
      <c r="V28" s="104" t="s">
        <v>410</v>
      </c>
      <c r="W28" s="42">
        <v>0</v>
      </c>
      <c r="X28" s="69">
        <v>0.2</v>
      </c>
      <c r="Y28" s="61">
        <f t="shared" si="4"/>
        <v>1</v>
      </c>
      <c r="Z28" s="68" t="s">
        <v>411</v>
      </c>
      <c r="AA28" s="68" t="s">
        <v>344</v>
      </c>
      <c r="AB28" s="40">
        <v>0</v>
      </c>
      <c r="AC28" s="61">
        <v>0</v>
      </c>
      <c r="AD28" s="106">
        <v>0.3</v>
      </c>
      <c r="AE28" s="210" t="s">
        <v>520</v>
      </c>
      <c r="AF28" s="42">
        <v>0</v>
      </c>
      <c r="AG28" s="106">
        <v>0.3</v>
      </c>
      <c r="AH28" s="69">
        <f t="shared" si="5"/>
        <v>1</v>
      </c>
      <c r="AI28" s="70" t="s">
        <v>522</v>
      </c>
      <c r="AJ28" s="70" t="s">
        <v>521</v>
      </c>
      <c r="AK28" s="42">
        <v>0</v>
      </c>
      <c r="AL28" s="69">
        <v>0</v>
      </c>
      <c r="AM28" s="106">
        <v>0.3</v>
      </c>
      <c r="AN28" s="105" t="s">
        <v>412</v>
      </c>
      <c r="AO28" s="42">
        <v>0</v>
      </c>
      <c r="AP28" s="106">
        <v>0.2</v>
      </c>
      <c r="AQ28" s="105" t="s">
        <v>415</v>
      </c>
      <c r="AR28" s="42">
        <v>0</v>
      </c>
      <c r="AS28" s="201">
        <f t="shared" si="0"/>
        <v>0.5</v>
      </c>
      <c r="AT28" s="202">
        <f t="shared" si="7"/>
        <v>0.5</v>
      </c>
      <c r="AU28" s="209">
        <f t="shared" si="8"/>
        <v>0</v>
      </c>
      <c r="AV28" s="26" t="s">
        <v>526</v>
      </c>
    </row>
    <row r="29" spans="1:49" ht="123.75" customHeight="1" x14ac:dyDescent="0.2">
      <c r="A29" s="285"/>
      <c r="B29" s="26" t="s">
        <v>132</v>
      </c>
      <c r="C29" s="2" t="s">
        <v>135</v>
      </c>
      <c r="D29" s="2"/>
      <c r="E29" s="208" t="s">
        <v>432</v>
      </c>
      <c r="F29" s="26" t="s">
        <v>98</v>
      </c>
      <c r="G29" s="26" t="s">
        <v>117</v>
      </c>
      <c r="H29" s="26" t="s">
        <v>55</v>
      </c>
      <c r="I29" s="2" t="s">
        <v>76</v>
      </c>
      <c r="J29" s="2" t="s">
        <v>77</v>
      </c>
      <c r="K29" s="2" t="s">
        <v>79</v>
      </c>
      <c r="L29" s="26" t="s">
        <v>29</v>
      </c>
      <c r="M29" s="26" t="s">
        <v>36</v>
      </c>
      <c r="N29" s="3" t="s">
        <v>246</v>
      </c>
      <c r="O29" s="2" t="s">
        <v>170</v>
      </c>
      <c r="P29" s="52" t="s">
        <v>247</v>
      </c>
      <c r="Q29" s="29" t="s">
        <v>19</v>
      </c>
      <c r="R29" s="16"/>
      <c r="S29" s="42">
        <v>0</v>
      </c>
      <c r="T29" s="69">
        <v>1</v>
      </c>
      <c r="U29" s="112">
        <v>0.25</v>
      </c>
      <c r="V29" s="104" t="s">
        <v>413</v>
      </c>
      <c r="W29" s="42">
        <v>0</v>
      </c>
      <c r="X29" s="69">
        <v>0.25</v>
      </c>
      <c r="Y29" s="61">
        <f t="shared" si="4"/>
        <v>1</v>
      </c>
      <c r="Z29" s="70" t="s">
        <v>523</v>
      </c>
      <c r="AA29" s="42"/>
      <c r="AB29" s="40">
        <v>0</v>
      </c>
      <c r="AC29" s="61">
        <v>0</v>
      </c>
      <c r="AD29" s="106">
        <v>0.2</v>
      </c>
      <c r="AE29" s="107" t="s">
        <v>414</v>
      </c>
      <c r="AF29" s="42">
        <v>0</v>
      </c>
      <c r="AG29" s="88"/>
      <c r="AH29" s="69">
        <f t="shared" si="5"/>
        <v>0</v>
      </c>
      <c r="AI29" s="211"/>
      <c r="AJ29" s="42"/>
      <c r="AK29" s="42">
        <v>0</v>
      </c>
      <c r="AL29" s="69">
        <v>0</v>
      </c>
      <c r="AM29" s="106">
        <v>0.2</v>
      </c>
      <c r="AN29" s="107" t="s">
        <v>171</v>
      </c>
      <c r="AO29" s="42">
        <v>0</v>
      </c>
      <c r="AP29" s="113">
        <v>0.35</v>
      </c>
      <c r="AQ29" s="107" t="s">
        <v>416</v>
      </c>
      <c r="AR29" s="42">
        <v>0</v>
      </c>
      <c r="AS29" s="201">
        <f t="shared" si="0"/>
        <v>0.25</v>
      </c>
      <c r="AT29" s="202">
        <f t="shared" si="7"/>
        <v>0.25</v>
      </c>
      <c r="AU29" s="209">
        <f t="shared" si="8"/>
        <v>0</v>
      </c>
      <c r="AV29" s="26" t="s">
        <v>526</v>
      </c>
    </row>
    <row r="30" spans="1:49" ht="270" customHeight="1" x14ac:dyDescent="0.2">
      <c r="A30" s="285"/>
      <c r="B30" s="282" t="s">
        <v>132</v>
      </c>
      <c r="C30" s="282" t="s">
        <v>135</v>
      </c>
      <c r="D30" s="282"/>
      <c r="E30" s="208" t="s">
        <v>431</v>
      </c>
      <c r="F30" s="282" t="s">
        <v>96</v>
      </c>
      <c r="G30" s="282" t="s">
        <v>118</v>
      </c>
      <c r="H30" s="282" t="s">
        <v>55</v>
      </c>
      <c r="I30" s="282" t="s">
        <v>87</v>
      </c>
      <c r="J30" s="282" t="s">
        <v>88</v>
      </c>
      <c r="K30" s="282" t="s">
        <v>91</v>
      </c>
      <c r="L30" s="282" t="s">
        <v>32</v>
      </c>
      <c r="M30" s="282" t="s">
        <v>38</v>
      </c>
      <c r="N30" s="287" t="s">
        <v>248</v>
      </c>
      <c r="O30" s="289" t="s">
        <v>172</v>
      </c>
      <c r="P30" s="268" t="s">
        <v>249</v>
      </c>
      <c r="Q30" s="291" t="s">
        <v>20</v>
      </c>
      <c r="R30" s="16" t="s">
        <v>68</v>
      </c>
      <c r="S30" s="43">
        <v>1104000000</v>
      </c>
      <c r="T30" s="272">
        <v>1</v>
      </c>
      <c r="U30" s="272">
        <v>0.2</v>
      </c>
      <c r="V30" s="254" t="s">
        <v>417</v>
      </c>
      <c r="W30" s="71">
        <v>0</v>
      </c>
      <c r="X30" s="272">
        <v>0.2</v>
      </c>
      <c r="Y30" s="274">
        <f t="shared" si="4"/>
        <v>1</v>
      </c>
      <c r="Z30" s="276" t="s">
        <v>345</v>
      </c>
      <c r="AA30" s="278" t="s">
        <v>346</v>
      </c>
      <c r="AB30" s="42">
        <v>0</v>
      </c>
      <c r="AC30" s="61">
        <v>0</v>
      </c>
      <c r="AD30" s="256">
        <v>0.2</v>
      </c>
      <c r="AE30" s="254" t="s">
        <v>418</v>
      </c>
      <c r="AF30" s="43">
        <v>368000000.00000006</v>
      </c>
      <c r="AG30" s="256">
        <v>0.2</v>
      </c>
      <c r="AH30" s="272">
        <f t="shared" si="5"/>
        <v>1</v>
      </c>
      <c r="AI30" s="276" t="s">
        <v>525</v>
      </c>
      <c r="AJ30" s="280" t="s">
        <v>524</v>
      </c>
      <c r="AK30" s="212">
        <v>0</v>
      </c>
      <c r="AL30" s="69">
        <f>AK30/AF30</f>
        <v>0</v>
      </c>
      <c r="AM30" s="256">
        <v>0.2</v>
      </c>
      <c r="AN30" s="254" t="s">
        <v>419</v>
      </c>
      <c r="AO30" s="43">
        <v>368000000.00000006</v>
      </c>
      <c r="AP30" s="256">
        <v>0.4</v>
      </c>
      <c r="AQ30" s="254" t="s">
        <v>420</v>
      </c>
      <c r="AR30" s="43">
        <v>368000000.00000006</v>
      </c>
      <c r="AS30" s="250">
        <f t="shared" si="0"/>
        <v>0.4</v>
      </c>
      <c r="AT30" s="252">
        <f t="shared" si="7"/>
        <v>0.4</v>
      </c>
      <c r="AU30" s="209">
        <f t="shared" si="8"/>
        <v>0</v>
      </c>
      <c r="AV30" s="201">
        <f t="shared" si="9"/>
        <v>0</v>
      </c>
    </row>
    <row r="31" spans="1:49" ht="247.5" customHeight="1" x14ac:dyDescent="0.2">
      <c r="A31" s="285"/>
      <c r="B31" s="283"/>
      <c r="C31" s="283"/>
      <c r="D31" s="283"/>
      <c r="E31" s="183"/>
      <c r="F31" s="283"/>
      <c r="G31" s="283"/>
      <c r="H31" s="283"/>
      <c r="I31" s="283"/>
      <c r="J31" s="283"/>
      <c r="K31" s="283"/>
      <c r="L31" s="283"/>
      <c r="M31" s="283"/>
      <c r="N31" s="288"/>
      <c r="O31" s="290"/>
      <c r="P31" s="269"/>
      <c r="Q31" s="292"/>
      <c r="R31" s="16" t="s">
        <v>70</v>
      </c>
      <c r="S31" s="53">
        <v>2032310000</v>
      </c>
      <c r="T31" s="273"/>
      <c r="U31" s="273"/>
      <c r="V31" s="255"/>
      <c r="W31" s="71">
        <v>0</v>
      </c>
      <c r="X31" s="273"/>
      <c r="Y31" s="275"/>
      <c r="Z31" s="277"/>
      <c r="AA31" s="279"/>
      <c r="AB31" s="42">
        <v>0</v>
      </c>
      <c r="AC31" s="61">
        <v>0</v>
      </c>
      <c r="AD31" s="257"/>
      <c r="AE31" s="255"/>
      <c r="AF31" s="97">
        <v>0</v>
      </c>
      <c r="AG31" s="257"/>
      <c r="AH31" s="273"/>
      <c r="AI31" s="277"/>
      <c r="AJ31" s="281"/>
      <c r="AK31" s="43">
        <v>0</v>
      </c>
      <c r="AL31" s="69">
        <v>0</v>
      </c>
      <c r="AM31" s="257"/>
      <c r="AN31" s="255"/>
      <c r="AO31" s="108">
        <v>1016155000</v>
      </c>
      <c r="AP31" s="257"/>
      <c r="AQ31" s="255"/>
      <c r="AR31" s="108">
        <v>1016155000</v>
      </c>
      <c r="AS31" s="251"/>
      <c r="AT31" s="253"/>
      <c r="AU31" s="209">
        <f t="shared" si="8"/>
        <v>0</v>
      </c>
      <c r="AV31" s="201">
        <f t="shared" si="9"/>
        <v>0</v>
      </c>
    </row>
    <row r="32" spans="1:49" s="50" customFormat="1" ht="235.5" customHeight="1" x14ac:dyDescent="0.2">
      <c r="A32" s="285"/>
      <c r="B32" s="52" t="s">
        <v>132</v>
      </c>
      <c r="C32" s="3" t="s">
        <v>173</v>
      </c>
      <c r="D32" s="3"/>
      <c r="E32" s="208" t="s">
        <v>431</v>
      </c>
      <c r="F32" s="52" t="s">
        <v>94</v>
      </c>
      <c r="G32" s="26" t="s">
        <v>118</v>
      </c>
      <c r="H32" s="52"/>
      <c r="I32" s="3" t="s">
        <v>76</v>
      </c>
      <c r="J32" s="3" t="s">
        <v>77</v>
      </c>
      <c r="K32" s="2" t="s">
        <v>78</v>
      </c>
      <c r="L32" s="52" t="s">
        <v>30</v>
      </c>
      <c r="M32" s="52" t="s">
        <v>39</v>
      </c>
      <c r="N32" s="2" t="s">
        <v>174</v>
      </c>
      <c r="O32" s="3" t="s">
        <v>233</v>
      </c>
      <c r="P32" s="52" t="s">
        <v>234</v>
      </c>
      <c r="Q32" s="29" t="s">
        <v>21</v>
      </c>
      <c r="R32" s="29" t="s">
        <v>70</v>
      </c>
      <c r="S32" s="53">
        <v>210000000</v>
      </c>
      <c r="T32" s="91">
        <v>97</v>
      </c>
      <c r="U32" s="91">
        <v>30</v>
      </c>
      <c r="V32" s="96" t="s">
        <v>379</v>
      </c>
      <c r="W32" s="97">
        <v>0</v>
      </c>
      <c r="X32" s="88">
        <v>84</v>
      </c>
      <c r="Y32" s="61">
        <f t="shared" si="4"/>
        <v>2.8</v>
      </c>
      <c r="Z32" s="70" t="s">
        <v>380</v>
      </c>
      <c r="AA32" s="70" t="s">
        <v>378</v>
      </c>
      <c r="AB32" s="42">
        <v>0</v>
      </c>
      <c r="AC32" s="61">
        <v>0</v>
      </c>
      <c r="AD32" s="133">
        <v>67</v>
      </c>
      <c r="AE32" s="3" t="s">
        <v>503</v>
      </c>
      <c r="AF32" s="53">
        <v>40000000</v>
      </c>
      <c r="AG32" s="175">
        <v>87</v>
      </c>
      <c r="AH32" s="69">
        <f>AG32/AD32</f>
        <v>1.2985074626865671</v>
      </c>
      <c r="AI32" s="81" t="s">
        <v>497</v>
      </c>
      <c r="AJ32" s="81" t="s">
        <v>501</v>
      </c>
      <c r="AK32" s="39">
        <v>22333333</v>
      </c>
      <c r="AL32" s="69">
        <f>AK32/AF32</f>
        <v>0.55833332499999999</v>
      </c>
      <c r="AM32" s="220">
        <v>90</v>
      </c>
      <c r="AN32" s="221" t="s">
        <v>551</v>
      </c>
      <c r="AO32" s="53">
        <v>90000000</v>
      </c>
      <c r="AP32" s="220">
        <v>97</v>
      </c>
      <c r="AQ32" s="229" t="s">
        <v>551</v>
      </c>
      <c r="AR32" s="53">
        <v>115000000</v>
      </c>
      <c r="AS32" s="16">
        <f t="shared" ref="AS32:AS41" si="10">X32+AG32</f>
        <v>171</v>
      </c>
      <c r="AT32" s="202">
        <f t="shared" ref="AT32:AT41" si="11">IFERROR(AS32/T32,"")</f>
        <v>1.7628865979381443</v>
      </c>
      <c r="AU32" s="209">
        <f t="shared" si="8"/>
        <v>22333333</v>
      </c>
      <c r="AV32" s="201">
        <f t="shared" si="9"/>
        <v>0.10634920476190476</v>
      </c>
    </row>
    <row r="33" spans="1:48" ht="148.5" customHeight="1" x14ac:dyDescent="0.2">
      <c r="A33" s="285"/>
      <c r="B33" s="26" t="s">
        <v>132</v>
      </c>
      <c r="C33" s="2" t="s">
        <v>173</v>
      </c>
      <c r="D33" s="2"/>
      <c r="E33" s="208" t="s">
        <v>431</v>
      </c>
      <c r="F33" s="26" t="s">
        <v>94</v>
      </c>
      <c r="G33" s="26" t="s">
        <v>118</v>
      </c>
      <c r="H33" s="26"/>
      <c r="I33" s="2" t="s">
        <v>87</v>
      </c>
      <c r="J33" s="2" t="s">
        <v>88</v>
      </c>
      <c r="K33" s="2" t="s">
        <v>89</v>
      </c>
      <c r="L33" s="26" t="s">
        <v>30</v>
      </c>
      <c r="M33" s="26" t="s">
        <v>39</v>
      </c>
      <c r="N33" s="18" t="s">
        <v>235</v>
      </c>
      <c r="O33" s="181" t="s">
        <v>540</v>
      </c>
      <c r="P33" s="181" t="s">
        <v>541</v>
      </c>
      <c r="Q33" s="29" t="s">
        <v>20</v>
      </c>
      <c r="R33" s="29"/>
      <c r="S33" s="40">
        <v>0</v>
      </c>
      <c r="T33" s="69">
        <v>1</v>
      </c>
      <c r="U33" s="75"/>
      <c r="V33" s="68"/>
      <c r="W33" s="42">
        <v>0</v>
      </c>
      <c r="X33" s="33"/>
      <c r="Y33" s="61">
        <v>0</v>
      </c>
      <c r="Z33" s="42"/>
      <c r="AA33" s="42"/>
      <c r="AB33" s="40">
        <v>0</v>
      </c>
      <c r="AC33" s="61">
        <v>0</v>
      </c>
      <c r="AD33" s="227">
        <v>0.25</v>
      </c>
      <c r="AE33" s="221" t="s">
        <v>542</v>
      </c>
      <c r="AF33" s="42">
        <v>0</v>
      </c>
      <c r="AG33" s="69">
        <v>0.25</v>
      </c>
      <c r="AH33" s="69">
        <f>AG33/AD33</f>
        <v>1</v>
      </c>
      <c r="AI33" s="81" t="s">
        <v>498</v>
      </c>
      <c r="AJ33" s="219" t="s">
        <v>543</v>
      </c>
      <c r="AK33" s="40">
        <v>0</v>
      </c>
      <c r="AL33" s="69">
        <v>0</v>
      </c>
      <c r="AM33" s="228">
        <v>0.25</v>
      </c>
      <c r="AN33" s="229" t="s">
        <v>544</v>
      </c>
      <c r="AO33" s="42">
        <v>0</v>
      </c>
      <c r="AP33" s="228">
        <v>0.5</v>
      </c>
      <c r="AQ33" s="229" t="s">
        <v>545</v>
      </c>
      <c r="AR33" s="42">
        <v>0</v>
      </c>
      <c r="AS33" s="201">
        <f t="shared" si="10"/>
        <v>0.25</v>
      </c>
      <c r="AT33" s="202">
        <f t="shared" si="11"/>
        <v>0.25</v>
      </c>
      <c r="AU33" s="209">
        <f t="shared" si="8"/>
        <v>0</v>
      </c>
      <c r="AV33" s="26" t="s">
        <v>526</v>
      </c>
    </row>
    <row r="34" spans="1:48" ht="116.25" customHeight="1" x14ac:dyDescent="0.2">
      <c r="A34" s="285"/>
      <c r="B34" s="26" t="s">
        <v>132</v>
      </c>
      <c r="C34" s="2" t="s">
        <v>173</v>
      </c>
      <c r="D34" s="2"/>
      <c r="E34" s="208" t="s">
        <v>431</v>
      </c>
      <c r="F34" s="26" t="s">
        <v>94</v>
      </c>
      <c r="G34" s="26" t="s">
        <v>118</v>
      </c>
      <c r="H34" s="26"/>
      <c r="I34" s="2" t="s">
        <v>76</v>
      </c>
      <c r="J34" s="2" t="s">
        <v>77</v>
      </c>
      <c r="K34" s="2" t="s">
        <v>78</v>
      </c>
      <c r="L34" s="26" t="s">
        <v>30</v>
      </c>
      <c r="M34" s="26" t="s">
        <v>39</v>
      </c>
      <c r="N34" s="2" t="s">
        <v>250</v>
      </c>
      <c r="O34" s="2" t="s">
        <v>251</v>
      </c>
      <c r="P34" s="189" t="s">
        <v>204</v>
      </c>
      <c r="Q34" s="16" t="s">
        <v>21</v>
      </c>
      <c r="R34" s="32"/>
      <c r="S34" s="42">
        <v>0</v>
      </c>
      <c r="T34" s="88">
        <v>4</v>
      </c>
      <c r="U34" s="88">
        <v>1</v>
      </c>
      <c r="V34" s="68" t="s">
        <v>252</v>
      </c>
      <c r="W34" s="42">
        <v>0</v>
      </c>
      <c r="X34" s="88">
        <v>1</v>
      </c>
      <c r="Y34" s="61">
        <f t="shared" si="4"/>
        <v>1</v>
      </c>
      <c r="Z34" s="68" t="s">
        <v>382</v>
      </c>
      <c r="AA34" s="70" t="s">
        <v>381</v>
      </c>
      <c r="AB34" s="40">
        <v>0</v>
      </c>
      <c r="AC34" s="61">
        <v>0</v>
      </c>
      <c r="AD34" s="134">
        <v>1</v>
      </c>
      <c r="AE34" s="68" t="s">
        <v>252</v>
      </c>
      <c r="AF34" s="42">
        <v>0</v>
      </c>
      <c r="AG34" s="88">
        <v>1</v>
      </c>
      <c r="AH34" s="69">
        <f>AG34/AD34</f>
        <v>1</v>
      </c>
      <c r="AI34" s="176" t="s">
        <v>499</v>
      </c>
      <c r="AJ34" s="81" t="s">
        <v>502</v>
      </c>
      <c r="AK34" s="40">
        <v>0</v>
      </c>
      <c r="AL34" s="69">
        <v>0</v>
      </c>
      <c r="AM34" s="134">
        <v>1</v>
      </c>
      <c r="AN34" s="68" t="s">
        <v>252</v>
      </c>
      <c r="AO34" s="42">
        <v>0</v>
      </c>
      <c r="AP34" s="134">
        <v>1</v>
      </c>
      <c r="AQ34" s="68" t="s">
        <v>252</v>
      </c>
      <c r="AR34" s="42">
        <v>0</v>
      </c>
      <c r="AS34" s="16">
        <f t="shared" si="10"/>
        <v>2</v>
      </c>
      <c r="AT34" s="202">
        <f t="shared" si="11"/>
        <v>0.5</v>
      </c>
      <c r="AU34" s="209">
        <f t="shared" si="8"/>
        <v>0</v>
      </c>
      <c r="AV34" s="26" t="s">
        <v>526</v>
      </c>
    </row>
    <row r="35" spans="1:48" ht="89.25" x14ac:dyDescent="0.2">
      <c r="A35" s="285"/>
      <c r="B35" s="26" t="s">
        <v>132</v>
      </c>
      <c r="C35" s="2" t="s">
        <v>173</v>
      </c>
      <c r="D35" s="2"/>
      <c r="E35" s="208" t="s">
        <v>431</v>
      </c>
      <c r="F35" s="26" t="s">
        <v>94</v>
      </c>
      <c r="G35" s="26" t="s">
        <v>118</v>
      </c>
      <c r="H35" s="26"/>
      <c r="I35" s="2" t="s">
        <v>76</v>
      </c>
      <c r="J35" s="2" t="s">
        <v>77</v>
      </c>
      <c r="K35" s="2" t="s">
        <v>78</v>
      </c>
      <c r="L35" s="26" t="s">
        <v>30</v>
      </c>
      <c r="M35" s="26" t="s">
        <v>39</v>
      </c>
      <c r="N35" s="3" t="s">
        <v>253</v>
      </c>
      <c r="O35" s="3" t="s">
        <v>254</v>
      </c>
      <c r="P35" s="189" t="s">
        <v>204</v>
      </c>
      <c r="Q35" s="29" t="s">
        <v>21</v>
      </c>
      <c r="R35" s="16"/>
      <c r="S35" s="42">
        <v>0</v>
      </c>
      <c r="T35" s="88">
        <v>4</v>
      </c>
      <c r="U35" s="88">
        <v>1</v>
      </c>
      <c r="V35" s="68" t="s">
        <v>255</v>
      </c>
      <c r="W35" s="42">
        <v>0</v>
      </c>
      <c r="X35" s="88">
        <v>1</v>
      </c>
      <c r="Y35" s="61">
        <f t="shared" si="4"/>
        <v>1</v>
      </c>
      <c r="Z35" s="70" t="s">
        <v>384</v>
      </c>
      <c r="AA35" s="70" t="s">
        <v>383</v>
      </c>
      <c r="AB35" s="40">
        <v>0</v>
      </c>
      <c r="AC35" s="61">
        <v>0</v>
      </c>
      <c r="AD35" s="133">
        <v>1</v>
      </c>
      <c r="AE35" s="68" t="s">
        <v>255</v>
      </c>
      <c r="AF35" s="42">
        <v>0</v>
      </c>
      <c r="AG35" s="88">
        <v>1</v>
      </c>
      <c r="AH35" s="69">
        <f>AG35/AD35</f>
        <v>1</v>
      </c>
      <c r="AI35" s="81" t="s">
        <v>500</v>
      </c>
      <c r="AJ35" s="81" t="s">
        <v>383</v>
      </c>
      <c r="AK35" s="40">
        <v>0</v>
      </c>
      <c r="AL35" s="69">
        <v>0</v>
      </c>
      <c r="AM35" s="133">
        <v>1</v>
      </c>
      <c r="AN35" s="68" t="s">
        <v>255</v>
      </c>
      <c r="AO35" s="42">
        <v>0</v>
      </c>
      <c r="AP35" s="133">
        <v>1</v>
      </c>
      <c r="AQ35" s="68" t="s">
        <v>255</v>
      </c>
      <c r="AR35" s="42">
        <v>0</v>
      </c>
      <c r="AS35" s="16">
        <f t="shared" si="10"/>
        <v>2</v>
      </c>
      <c r="AT35" s="202">
        <f t="shared" si="11"/>
        <v>0.5</v>
      </c>
      <c r="AU35" s="209">
        <f t="shared" si="8"/>
        <v>0</v>
      </c>
      <c r="AV35" s="26" t="s">
        <v>526</v>
      </c>
    </row>
    <row r="36" spans="1:48" ht="332.25" customHeight="1" x14ac:dyDescent="0.2">
      <c r="A36" s="285"/>
      <c r="B36" s="26" t="s">
        <v>132</v>
      </c>
      <c r="C36" s="2" t="s">
        <v>135</v>
      </c>
      <c r="D36" s="2"/>
      <c r="E36" s="144"/>
      <c r="F36" s="26" t="s">
        <v>94</v>
      </c>
      <c r="G36" s="26" t="s">
        <v>109</v>
      </c>
      <c r="H36" s="26" t="s">
        <v>56</v>
      </c>
      <c r="I36" s="2" t="s">
        <v>76</v>
      </c>
      <c r="J36" s="2" t="s">
        <v>77</v>
      </c>
      <c r="K36" s="2" t="s">
        <v>82</v>
      </c>
      <c r="L36" s="26" t="s">
        <v>31</v>
      </c>
      <c r="M36" s="26" t="s">
        <v>37</v>
      </c>
      <c r="N36" s="3" t="s">
        <v>175</v>
      </c>
      <c r="O36" s="51" t="s">
        <v>215</v>
      </c>
      <c r="P36" s="52" t="s">
        <v>237</v>
      </c>
      <c r="Q36" s="16" t="s">
        <v>19</v>
      </c>
      <c r="R36" s="26" t="s">
        <v>62</v>
      </c>
      <c r="S36" s="41">
        <v>11285500000</v>
      </c>
      <c r="T36" s="69">
        <v>1</v>
      </c>
      <c r="U36" s="69">
        <v>0.05</v>
      </c>
      <c r="V36" s="68" t="s">
        <v>239</v>
      </c>
      <c r="W36" s="42">
        <v>0</v>
      </c>
      <c r="X36" s="47"/>
      <c r="Y36" s="61">
        <f t="shared" si="4"/>
        <v>0</v>
      </c>
      <c r="Z36" s="70" t="s">
        <v>376</v>
      </c>
      <c r="AA36" s="42"/>
      <c r="AB36" s="42">
        <v>0</v>
      </c>
      <c r="AC36" s="61">
        <v>0</v>
      </c>
      <c r="AD36" s="69"/>
      <c r="AE36" s="49" t="s">
        <v>240</v>
      </c>
      <c r="AF36" s="42">
        <f>33%*S36</f>
        <v>3724215000</v>
      </c>
      <c r="AG36" s="88"/>
      <c r="AH36" s="69">
        <v>0</v>
      </c>
      <c r="AI36" s="70"/>
      <c r="AJ36" s="42"/>
      <c r="AK36" s="42">
        <v>0</v>
      </c>
      <c r="AL36" s="69">
        <f>AK36/AF36</f>
        <v>0</v>
      </c>
      <c r="AM36" s="69"/>
      <c r="AN36" s="149" t="s">
        <v>241</v>
      </c>
      <c r="AO36" s="42">
        <v>0</v>
      </c>
      <c r="AP36" s="69"/>
      <c r="AQ36" s="149" t="s">
        <v>324</v>
      </c>
      <c r="AR36" s="42">
        <v>7561285000</v>
      </c>
      <c r="AS36" s="201">
        <f t="shared" si="10"/>
        <v>0</v>
      </c>
      <c r="AT36" s="202">
        <f t="shared" si="11"/>
        <v>0</v>
      </c>
      <c r="AU36" s="209">
        <f t="shared" si="8"/>
        <v>0</v>
      </c>
      <c r="AV36" s="201">
        <f t="shared" si="9"/>
        <v>0</v>
      </c>
    </row>
    <row r="37" spans="1:48" ht="102.75" customHeight="1" x14ac:dyDescent="0.2">
      <c r="A37" s="285"/>
      <c r="B37" s="123" t="s">
        <v>132</v>
      </c>
      <c r="C37" s="122" t="s">
        <v>135</v>
      </c>
      <c r="D37" s="122"/>
      <c r="E37" s="144"/>
      <c r="F37" s="123" t="s">
        <v>94</v>
      </c>
      <c r="G37" s="123" t="s">
        <v>109</v>
      </c>
      <c r="H37" s="123" t="s">
        <v>56</v>
      </c>
      <c r="I37" s="122" t="s">
        <v>76</v>
      </c>
      <c r="J37" s="122" t="s">
        <v>77</v>
      </c>
      <c r="K37" s="122" t="s">
        <v>82</v>
      </c>
      <c r="L37" s="123" t="s">
        <v>31</v>
      </c>
      <c r="M37" s="123" t="s">
        <v>37</v>
      </c>
      <c r="N37" s="124" t="s">
        <v>176</v>
      </c>
      <c r="O37" s="124" t="s">
        <v>216</v>
      </c>
      <c r="P37" s="190" t="s">
        <v>236</v>
      </c>
      <c r="Q37" s="125" t="s">
        <v>20</v>
      </c>
      <c r="R37" s="123" t="s">
        <v>62</v>
      </c>
      <c r="S37" s="126">
        <v>1000000000</v>
      </c>
      <c r="T37" s="120">
        <v>97</v>
      </c>
      <c r="U37" s="127"/>
      <c r="V37" s="198"/>
      <c r="W37" s="119">
        <v>0</v>
      </c>
      <c r="X37" s="128"/>
      <c r="Y37" s="129">
        <v>0</v>
      </c>
      <c r="Z37" s="121" t="s">
        <v>377</v>
      </c>
      <c r="AA37" s="119"/>
      <c r="AB37" s="119">
        <v>0</v>
      </c>
      <c r="AC37" s="129">
        <v>0</v>
      </c>
      <c r="AD37" s="135">
        <v>48</v>
      </c>
      <c r="AE37" s="130" t="s">
        <v>177</v>
      </c>
      <c r="AF37" s="119">
        <v>0</v>
      </c>
      <c r="AG37" s="120"/>
      <c r="AH37" s="69">
        <f t="shared" ref="AH37:AH52" si="12">AG37/AD37</f>
        <v>0</v>
      </c>
      <c r="AI37" s="121"/>
      <c r="AJ37" s="119"/>
      <c r="AK37" s="119">
        <v>0</v>
      </c>
      <c r="AL37" s="69">
        <v>0</v>
      </c>
      <c r="AM37" s="135"/>
      <c r="AN37" s="124"/>
      <c r="AO37" s="119">
        <v>0</v>
      </c>
      <c r="AP37" s="135">
        <v>49</v>
      </c>
      <c r="AQ37" s="206" t="s">
        <v>178</v>
      </c>
      <c r="AR37" s="119">
        <v>1000000000</v>
      </c>
      <c r="AS37" s="16">
        <f t="shared" si="10"/>
        <v>0</v>
      </c>
      <c r="AT37" s="202">
        <f t="shared" si="11"/>
        <v>0</v>
      </c>
      <c r="AU37" s="209">
        <f t="shared" si="8"/>
        <v>0</v>
      </c>
      <c r="AV37" s="201">
        <f t="shared" si="9"/>
        <v>0</v>
      </c>
    </row>
    <row r="38" spans="1:48" ht="237.75" customHeight="1" x14ac:dyDescent="0.2">
      <c r="A38" s="285"/>
      <c r="B38" s="16" t="s">
        <v>132</v>
      </c>
      <c r="C38" s="18" t="s">
        <v>135</v>
      </c>
      <c r="D38" s="18"/>
      <c r="E38" s="144" t="s">
        <v>434</v>
      </c>
      <c r="F38" s="16" t="s">
        <v>97</v>
      </c>
      <c r="G38" s="16" t="s">
        <v>124</v>
      </c>
      <c r="H38" s="16"/>
      <c r="I38" s="18" t="s">
        <v>76</v>
      </c>
      <c r="J38" s="18" t="s">
        <v>77</v>
      </c>
      <c r="K38" s="18" t="s">
        <v>82</v>
      </c>
      <c r="L38" s="16" t="s">
        <v>33</v>
      </c>
      <c r="M38" s="16" t="s">
        <v>46</v>
      </c>
      <c r="N38" s="18" t="s">
        <v>179</v>
      </c>
      <c r="O38" s="18" t="s">
        <v>180</v>
      </c>
      <c r="P38" s="16" t="s">
        <v>181</v>
      </c>
      <c r="Q38" s="16" t="s">
        <v>20</v>
      </c>
      <c r="R38" s="16"/>
      <c r="S38" s="44">
        <v>0</v>
      </c>
      <c r="T38" s="90">
        <v>28</v>
      </c>
      <c r="U38" s="90">
        <v>8</v>
      </c>
      <c r="V38" s="68" t="s">
        <v>350</v>
      </c>
      <c r="W38" s="45">
        <v>0</v>
      </c>
      <c r="X38" s="88">
        <v>8</v>
      </c>
      <c r="Y38" s="61">
        <f t="shared" si="4"/>
        <v>1</v>
      </c>
      <c r="Z38" s="38" t="s">
        <v>349</v>
      </c>
      <c r="AA38" s="74" t="s">
        <v>352</v>
      </c>
      <c r="AB38" s="40">
        <v>0</v>
      </c>
      <c r="AC38" s="61">
        <v>0</v>
      </c>
      <c r="AD38" s="136">
        <v>6</v>
      </c>
      <c r="AE38" s="25" t="s">
        <v>182</v>
      </c>
      <c r="AF38" s="45">
        <v>0</v>
      </c>
      <c r="AG38" s="88">
        <v>6</v>
      </c>
      <c r="AH38" s="69">
        <f t="shared" si="12"/>
        <v>1</v>
      </c>
      <c r="AI38" s="70" t="s">
        <v>529</v>
      </c>
      <c r="AJ38" s="45" t="s">
        <v>530</v>
      </c>
      <c r="AK38" s="45">
        <v>0</v>
      </c>
      <c r="AL38" s="69">
        <v>0</v>
      </c>
      <c r="AM38" s="136">
        <v>8</v>
      </c>
      <c r="AN38" s="25" t="s">
        <v>183</v>
      </c>
      <c r="AO38" s="45">
        <v>0</v>
      </c>
      <c r="AP38" s="136">
        <v>6</v>
      </c>
      <c r="AQ38" s="25" t="s">
        <v>182</v>
      </c>
      <c r="AR38" s="45">
        <v>0</v>
      </c>
      <c r="AS38" s="16">
        <f t="shared" si="10"/>
        <v>14</v>
      </c>
      <c r="AT38" s="202">
        <f t="shared" si="11"/>
        <v>0.5</v>
      </c>
      <c r="AU38" s="209">
        <f t="shared" si="8"/>
        <v>0</v>
      </c>
      <c r="AV38" s="26" t="s">
        <v>526</v>
      </c>
    </row>
    <row r="39" spans="1:48" ht="257.25" customHeight="1" x14ac:dyDescent="0.2">
      <c r="A39" s="285"/>
      <c r="B39" s="16" t="s">
        <v>132</v>
      </c>
      <c r="C39" s="18" t="s">
        <v>135</v>
      </c>
      <c r="D39" s="18"/>
      <c r="E39" s="144" t="s">
        <v>434</v>
      </c>
      <c r="F39" s="16" t="s">
        <v>97</v>
      </c>
      <c r="G39" s="16" t="s">
        <v>124</v>
      </c>
      <c r="H39" s="16" t="s">
        <v>55</v>
      </c>
      <c r="I39" s="18" t="s">
        <v>76</v>
      </c>
      <c r="J39" s="18" t="s">
        <v>77</v>
      </c>
      <c r="K39" s="18" t="s">
        <v>82</v>
      </c>
      <c r="L39" s="16" t="s">
        <v>33</v>
      </c>
      <c r="M39" s="16" t="s">
        <v>46</v>
      </c>
      <c r="N39" s="18" t="s">
        <v>184</v>
      </c>
      <c r="O39" s="18" t="s">
        <v>185</v>
      </c>
      <c r="P39" s="16" t="s">
        <v>186</v>
      </c>
      <c r="Q39" s="16" t="s">
        <v>20</v>
      </c>
      <c r="R39" s="16"/>
      <c r="S39" s="44">
        <v>0</v>
      </c>
      <c r="T39" s="89">
        <v>28</v>
      </c>
      <c r="U39" s="90">
        <v>12</v>
      </c>
      <c r="V39" s="68" t="s">
        <v>347</v>
      </c>
      <c r="W39" s="45">
        <v>0</v>
      </c>
      <c r="X39" s="88">
        <v>12</v>
      </c>
      <c r="Y39" s="61">
        <f t="shared" si="4"/>
        <v>1</v>
      </c>
      <c r="Z39" s="38" t="s">
        <v>351</v>
      </c>
      <c r="AA39" s="38" t="s">
        <v>353</v>
      </c>
      <c r="AB39" s="40">
        <v>0</v>
      </c>
      <c r="AC39" s="61">
        <v>0</v>
      </c>
      <c r="AD39" s="136">
        <v>4</v>
      </c>
      <c r="AE39" s="25" t="s">
        <v>187</v>
      </c>
      <c r="AF39" s="45">
        <v>0</v>
      </c>
      <c r="AG39" s="88">
        <v>4</v>
      </c>
      <c r="AH39" s="69">
        <f t="shared" si="12"/>
        <v>1</v>
      </c>
      <c r="AI39" s="70" t="s">
        <v>531</v>
      </c>
      <c r="AJ39" s="44" t="s">
        <v>532</v>
      </c>
      <c r="AK39" s="45">
        <v>0</v>
      </c>
      <c r="AL39" s="69">
        <v>0</v>
      </c>
      <c r="AM39" s="136">
        <v>8</v>
      </c>
      <c r="AN39" s="25" t="s">
        <v>188</v>
      </c>
      <c r="AO39" s="45">
        <v>0</v>
      </c>
      <c r="AP39" s="139">
        <v>4</v>
      </c>
      <c r="AQ39" s="25" t="s">
        <v>348</v>
      </c>
      <c r="AR39" s="45">
        <v>0</v>
      </c>
      <c r="AS39" s="16">
        <f t="shared" si="10"/>
        <v>16</v>
      </c>
      <c r="AT39" s="202">
        <f t="shared" si="11"/>
        <v>0.5714285714285714</v>
      </c>
      <c r="AU39" s="209">
        <f t="shared" si="8"/>
        <v>0</v>
      </c>
      <c r="AV39" s="26" t="s">
        <v>526</v>
      </c>
    </row>
    <row r="40" spans="1:48" ht="136.5" customHeight="1" x14ac:dyDescent="0.2">
      <c r="A40" s="285"/>
      <c r="B40" s="16" t="s">
        <v>132</v>
      </c>
      <c r="C40" s="18" t="s">
        <v>135</v>
      </c>
      <c r="D40" s="18"/>
      <c r="E40" s="144" t="s">
        <v>434</v>
      </c>
      <c r="F40" s="16" t="s">
        <v>97</v>
      </c>
      <c r="G40" s="16" t="s">
        <v>124</v>
      </c>
      <c r="H40" s="16"/>
      <c r="I40" s="18" t="s">
        <v>76</v>
      </c>
      <c r="J40" s="18" t="s">
        <v>77</v>
      </c>
      <c r="K40" s="18" t="s">
        <v>82</v>
      </c>
      <c r="L40" s="16" t="s">
        <v>33</v>
      </c>
      <c r="M40" s="16" t="s">
        <v>46</v>
      </c>
      <c r="N40" s="18" t="s">
        <v>189</v>
      </c>
      <c r="O40" s="27" t="s">
        <v>217</v>
      </c>
      <c r="P40" s="29" t="s">
        <v>218</v>
      </c>
      <c r="Q40" s="16" t="s">
        <v>19</v>
      </c>
      <c r="R40" s="16"/>
      <c r="S40" s="44">
        <v>0</v>
      </c>
      <c r="T40" s="86">
        <v>1</v>
      </c>
      <c r="U40" s="86"/>
      <c r="V40" s="199"/>
      <c r="W40" s="45">
        <v>0</v>
      </c>
      <c r="X40" s="69"/>
      <c r="Y40" s="61">
        <v>0</v>
      </c>
      <c r="Z40" s="45"/>
      <c r="AA40" s="45"/>
      <c r="AB40" s="40">
        <v>0</v>
      </c>
      <c r="AC40" s="61">
        <v>0</v>
      </c>
      <c r="AD40" s="86">
        <v>0.33</v>
      </c>
      <c r="AE40" s="25" t="s">
        <v>190</v>
      </c>
      <c r="AF40" s="45">
        <v>0</v>
      </c>
      <c r="AG40" s="88"/>
      <c r="AH40" s="69">
        <f t="shared" si="12"/>
        <v>0</v>
      </c>
      <c r="AI40" s="70" t="s">
        <v>534</v>
      </c>
      <c r="AJ40" s="74" t="s">
        <v>533</v>
      </c>
      <c r="AK40" s="45">
        <v>0</v>
      </c>
      <c r="AL40" s="69">
        <v>0</v>
      </c>
      <c r="AM40" s="138">
        <v>0.33</v>
      </c>
      <c r="AN40" s="27" t="s">
        <v>190</v>
      </c>
      <c r="AO40" s="45">
        <v>0</v>
      </c>
      <c r="AP40" s="138">
        <v>0.34</v>
      </c>
      <c r="AQ40" s="25" t="s">
        <v>190</v>
      </c>
      <c r="AR40" s="45">
        <v>0</v>
      </c>
      <c r="AS40" s="201">
        <f t="shared" si="10"/>
        <v>0</v>
      </c>
      <c r="AT40" s="202">
        <f t="shared" si="11"/>
        <v>0</v>
      </c>
      <c r="AU40" s="209">
        <f t="shared" si="8"/>
        <v>0</v>
      </c>
      <c r="AV40" s="26" t="s">
        <v>526</v>
      </c>
    </row>
    <row r="41" spans="1:48" ht="63.75" x14ac:dyDescent="0.2">
      <c r="A41" s="285"/>
      <c r="B41" s="16" t="s">
        <v>132</v>
      </c>
      <c r="C41" s="18" t="s">
        <v>135</v>
      </c>
      <c r="D41" s="18"/>
      <c r="E41" s="144" t="s">
        <v>434</v>
      </c>
      <c r="F41" s="16" t="s">
        <v>97</v>
      </c>
      <c r="G41" s="16" t="s">
        <v>124</v>
      </c>
      <c r="H41" s="16"/>
      <c r="I41" s="18" t="s">
        <v>76</v>
      </c>
      <c r="J41" s="18" t="s">
        <v>77</v>
      </c>
      <c r="K41" s="18" t="s">
        <v>82</v>
      </c>
      <c r="L41" s="16" t="s">
        <v>33</v>
      </c>
      <c r="M41" s="16" t="s">
        <v>46</v>
      </c>
      <c r="N41" s="18" t="s">
        <v>191</v>
      </c>
      <c r="O41" s="27" t="s">
        <v>192</v>
      </c>
      <c r="P41" s="29" t="s">
        <v>193</v>
      </c>
      <c r="Q41" s="16" t="s">
        <v>20</v>
      </c>
      <c r="R41" s="16" t="s">
        <v>70</v>
      </c>
      <c r="S41" s="150">
        <v>40000000</v>
      </c>
      <c r="T41" s="216">
        <v>1</v>
      </c>
      <c r="U41" s="87"/>
      <c r="V41" s="200"/>
      <c r="W41" s="215"/>
      <c r="X41" s="75"/>
      <c r="Y41" s="61">
        <v>0</v>
      </c>
      <c r="Z41" s="43"/>
      <c r="AA41" s="43"/>
      <c r="AB41" s="42">
        <v>0</v>
      </c>
      <c r="AC41" s="61">
        <v>0</v>
      </c>
      <c r="AD41" s="217"/>
      <c r="AE41" s="218"/>
      <c r="AF41" s="215"/>
      <c r="AG41" s="88"/>
      <c r="AH41" s="69">
        <v>0</v>
      </c>
      <c r="AI41" s="70"/>
      <c r="AJ41" s="43"/>
      <c r="AK41" s="43">
        <v>0</v>
      </c>
      <c r="AL41" s="69">
        <v>0</v>
      </c>
      <c r="AM41" s="136"/>
      <c r="AN41" s="186"/>
      <c r="AO41" s="43">
        <v>0</v>
      </c>
      <c r="AP41" s="133">
        <v>1</v>
      </c>
      <c r="AQ41" s="25" t="s">
        <v>194</v>
      </c>
      <c r="AR41" s="43">
        <v>40000000</v>
      </c>
      <c r="AS41" s="16">
        <f t="shared" si="10"/>
        <v>0</v>
      </c>
      <c r="AT41" s="202">
        <f t="shared" si="11"/>
        <v>0</v>
      </c>
      <c r="AU41" s="209">
        <f t="shared" si="8"/>
        <v>0</v>
      </c>
      <c r="AV41" s="201">
        <f t="shared" si="9"/>
        <v>0</v>
      </c>
    </row>
    <row r="42" spans="1:48" ht="51" customHeight="1" x14ac:dyDescent="0.2">
      <c r="A42" s="285"/>
      <c r="B42" s="26" t="s">
        <v>132</v>
      </c>
      <c r="C42" s="18" t="s">
        <v>135</v>
      </c>
      <c r="D42" s="46"/>
      <c r="E42" s="144" t="s">
        <v>434</v>
      </c>
      <c r="F42" s="26" t="s">
        <v>93</v>
      </c>
      <c r="G42" s="26" t="s">
        <v>256</v>
      </c>
      <c r="H42" s="26" t="s">
        <v>257</v>
      </c>
      <c r="I42" s="2"/>
      <c r="J42" s="2"/>
      <c r="K42" s="2"/>
      <c r="L42" s="26" t="s">
        <v>34</v>
      </c>
      <c r="M42" s="26" t="s">
        <v>40</v>
      </c>
      <c r="N42" s="27" t="s">
        <v>258</v>
      </c>
      <c r="O42" s="2" t="s">
        <v>259</v>
      </c>
      <c r="P42" s="26" t="s">
        <v>260</v>
      </c>
      <c r="Q42" s="16" t="s">
        <v>19</v>
      </c>
      <c r="R42" s="16"/>
      <c r="S42" s="40">
        <v>0</v>
      </c>
      <c r="T42" s="69">
        <v>1</v>
      </c>
      <c r="U42" s="69">
        <v>1</v>
      </c>
      <c r="V42" s="68" t="s">
        <v>261</v>
      </c>
      <c r="W42" s="42">
        <v>0</v>
      </c>
      <c r="X42" s="69">
        <v>1</v>
      </c>
      <c r="Y42" s="61">
        <f t="shared" si="4"/>
        <v>1</v>
      </c>
      <c r="Z42" s="81" t="s">
        <v>385</v>
      </c>
      <c r="AA42" s="81" t="s">
        <v>386</v>
      </c>
      <c r="AB42" s="40">
        <v>0</v>
      </c>
      <c r="AC42" s="61">
        <v>0</v>
      </c>
      <c r="AD42" s="69">
        <v>1</v>
      </c>
      <c r="AE42" s="25" t="s">
        <v>261</v>
      </c>
      <c r="AF42" s="42">
        <v>0</v>
      </c>
      <c r="AG42" s="69">
        <v>1</v>
      </c>
      <c r="AH42" s="69">
        <f t="shared" si="12"/>
        <v>1</v>
      </c>
      <c r="AI42" s="157" t="s">
        <v>385</v>
      </c>
      <c r="AJ42" s="156" t="s">
        <v>386</v>
      </c>
      <c r="AK42" s="40">
        <v>0</v>
      </c>
      <c r="AL42" s="69">
        <v>0</v>
      </c>
      <c r="AM42" s="69">
        <v>1</v>
      </c>
      <c r="AN42" s="25" t="s">
        <v>261</v>
      </c>
      <c r="AO42" s="42">
        <v>0</v>
      </c>
      <c r="AP42" s="69">
        <v>1</v>
      </c>
      <c r="AQ42" s="25" t="s">
        <v>261</v>
      </c>
      <c r="AR42" s="45">
        <v>0</v>
      </c>
      <c r="AS42" s="201">
        <v>1</v>
      </c>
      <c r="AT42" s="202">
        <v>1</v>
      </c>
      <c r="AU42" s="209">
        <f t="shared" si="8"/>
        <v>0</v>
      </c>
      <c r="AV42" s="26" t="s">
        <v>526</v>
      </c>
    </row>
    <row r="43" spans="1:48" ht="89.25" customHeight="1" x14ac:dyDescent="0.2">
      <c r="A43" s="285"/>
      <c r="B43" s="26" t="s">
        <v>132</v>
      </c>
      <c r="C43" s="18" t="s">
        <v>135</v>
      </c>
      <c r="D43" s="46"/>
      <c r="E43" s="144" t="s">
        <v>434</v>
      </c>
      <c r="F43" s="26" t="s">
        <v>93</v>
      </c>
      <c r="G43" s="26" t="s">
        <v>256</v>
      </c>
      <c r="H43" s="26" t="s">
        <v>257</v>
      </c>
      <c r="I43" s="2"/>
      <c r="J43" s="2"/>
      <c r="K43" s="2"/>
      <c r="L43" s="26" t="s">
        <v>34</v>
      </c>
      <c r="M43" s="26" t="s">
        <v>40</v>
      </c>
      <c r="N43" s="27" t="s">
        <v>262</v>
      </c>
      <c r="O43" s="2" t="s">
        <v>263</v>
      </c>
      <c r="P43" s="26" t="s">
        <v>264</v>
      </c>
      <c r="Q43" s="16" t="s">
        <v>19</v>
      </c>
      <c r="R43" s="16"/>
      <c r="S43" s="40">
        <v>0</v>
      </c>
      <c r="T43" s="69">
        <v>1</v>
      </c>
      <c r="U43" s="69">
        <v>1</v>
      </c>
      <c r="V43" s="68" t="s">
        <v>265</v>
      </c>
      <c r="W43" s="42">
        <v>0</v>
      </c>
      <c r="X43" s="69">
        <v>0.5</v>
      </c>
      <c r="Y43" s="61">
        <f t="shared" si="4"/>
        <v>0.5</v>
      </c>
      <c r="Z43" s="81" t="s">
        <v>387</v>
      </c>
      <c r="AA43" s="81" t="s">
        <v>397</v>
      </c>
      <c r="AB43" s="40">
        <v>0</v>
      </c>
      <c r="AC43" s="61">
        <v>0</v>
      </c>
      <c r="AD43" s="69">
        <v>1</v>
      </c>
      <c r="AE43" s="25" t="s">
        <v>265</v>
      </c>
      <c r="AF43" s="42">
        <v>0</v>
      </c>
      <c r="AG43" s="69">
        <v>1</v>
      </c>
      <c r="AH43" s="69">
        <f t="shared" si="12"/>
        <v>1</v>
      </c>
      <c r="AI43" s="157" t="s">
        <v>456</v>
      </c>
      <c r="AJ43" s="157" t="s">
        <v>397</v>
      </c>
      <c r="AK43" s="40">
        <v>0</v>
      </c>
      <c r="AL43" s="69">
        <v>0</v>
      </c>
      <c r="AM43" s="69">
        <v>1</v>
      </c>
      <c r="AN43" s="25" t="s">
        <v>265</v>
      </c>
      <c r="AO43" s="42">
        <v>0</v>
      </c>
      <c r="AP43" s="69">
        <v>1</v>
      </c>
      <c r="AQ43" s="25" t="s">
        <v>265</v>
      </c>
      <c r="AR43" s="45">
        <v>0</v>
      </c>
      <c r="AS43" s="201">
        <v>1</v>
      </c>
      <c r="AT43" s="202">
        <f t="shared" ref="AT43:AT54" si="13">IFERROR(AS43/T43,"")</f>
        <v>1</v>
      </c>
      <c r="AU43" s="209">
        <f t="shared" si="8"/>
        <v>0</v>
      </c>
      <c r="AV43" s="26" t="s">
        <v>526</v>
      </c>
    </row>
    <row r="44" spans="1:48" ht="207.75" customHeight="1" x14ac:dyDescent="0.2">
      <c r="A44" s="285"/>
      <c r="B44" s="26" t="s">
        <v>132</v>
      </c>
      <c r="C44" s="18" t="s">
        <v>135</v>
      </c>
      <c r="D44" s="46"/>
      <c r="E44" s="144" t="s">
        <v>434</v>
      </c>
      <c r="F44" s="26" t="s">
        <v>93</v>
      </c>
      <c r="G44" s="26" t="s">
        <v>256</v>
      </c>
      <c r="H44" s="26" t="s">
        <v>50</v>
      </c>
      <c r="I44" s="2" t="s">
        <v>76</v>
      </c>
      <c r="J44" s="2"/>
      <c r="K44" s="2"/>
      <c r="L44" s="26" t="s">
        <v>34</v>
      </c>
      <c r="M44" s="26" t="s">
        <v>40</v>
      </c>
      <c r="N44" s="27" t="s">
        <v>266</v>
      </c>
      <c r="O44" s="2" t="s">
        <v>267</v>
      </c>
      <c r="P44" s="26" t="s">
        <v>268</v>
      </c>
      <c r="Q44" s="16" t="s">
        <v>20</v>
      </c>
      <c r="R44" s="16" t="s">
        <v>68</v>
      </c>
      <c r="S44" s="219">
        <v>323650956</v>
      </c>
      <c r="T44" s="88">
        <v>6</v>
      </c>
      <c r="U44" s="118"/>
      <c r="V44" s="118"/>
      <c r="W44" s="118">
        <v>0</v>
      </c>
      <c r="X44" s="88"/>
      <c r="Y44" s="61" t="str">
        <f t="shared" si="4"/>
        <v xml:space="preserve"> No programado 1er trimestre</v>
      </c>
      <c r="Z44" s="81" t="s">
        <v>399</v>
      </c>
      <c r="AA44" s="81" t="s">
        <v>398</v>
      </c>
      <c r="AB44" s="42">
        <v>0</v>
      </c>
      <c r="AC44" s="61">
        <v>0</v>
      </c>
      <c r="AD44" s="220">
        <v>1</v>
      </c>
      <c r="AE44" s="221" t="s">
        <v>535</v>
      </c>
      <c r="AF44" s="222">
        <v>115075895.46666667</v>
      </c>
      <c r="AG44" s="88">
        <v>1</v>
      </c>
      <c r="AH44" s="69">
        <f t="shared" si="12"/>
        <v>1</v>
      </c>
      <c r="AI44" s="81" t="s">
        <v>539</v>
      </c>
      <c r="AJ44" s="82" t="s">
        <v>536</v>
      </c>
      <c r="AK44" s="80">
        <v>115075895.46666667</v>
      </c>
      <c r="AL44" s="69">
        <f>AK44/AF44</f>
        <v>1</v>
      </c>
      <c r="AM44" s="223">
        <v>5</v>
      </c>
      <c r="AN44" s="224" t="s">
        <v>538</v>
      </c>
      <c r="AO44" s="222">
        <v>161825478</v>
      </c>
      <c r="AP44" s="225">
        <v>4</v>
      </c>
      <c r="AQ44" s="224" t="s">
        <v>537</v>
      </c>
      <c r="AR44" s="226">
        <v>46749582.533333331</v>
      </c>
      <c r="AS44" s="16">
        <f t="shared" ref="AS44:AS54" si="14">X44+AG44</f>
        <v>1</v>
      </c>
      <c r="AT44" s="202">
        <f t="shared" si="13"/>
        <v>0.16666666666666666</v>
      </c>
      <c r="AU44" s="209">
        <f t="shared" si="8"/>
        <v>115075895.46666667</v>
      </c>
      <c r="AV44" s="201">
        <f t="shared" si="9"/>
        <v>0.35555555555555557</v>
      </c>
    </row>
    <row r="45" spans="1:48" ht="174" customHeight="1" x14ac:dyDescent="0.2">
      <c r="A45" s="285"/>
      <c r="B45" s="26" t="s">
        <v>132</v>
      </c>
      <c r="C45" s="18" t="s">
        <v>135</v>
      </c>
      <c r="D45" s="46"/>
      <c r="E45" s="144" t="s">
        <v>434</v>
      </c>
      <c r="F45" s="26" t="s">
        <v>93</v>
      </c>
      <c r="G45" s="26" t="s">
        <v>256</v>
      </c>
      <c r="H45" s="26" t="s">
        <v>50</v>
      </c>
      <c r="I45" s="2"/>
      <c r="J45" s="2"/>
      <c r="K45" s="2"/>
      <c r="L45" s="26" t="s">
        <v>34</v>
      </c>
      <c r="M45" s="26" t="s">
        <v>40</v>
      </c>
      <c r="N45" s="27" t="s">
        <v>269</v>
      </c>
      <c r="O45" s="2" t="s">
        <v>270</v>
      </c>
      <c r="P45" s="26" t="s">
        <v>271</v>
      </c>
      <c r="Q45" s="16" t="s">
        <v>19</v>
      </c>
      <c r="R45" s="16" t="s">
        <v>68</v>
      </c>
      <c r="S45" s="118">
        <v>0</v>
      </c>
      <c r="T45" s="69">
        <v>0.98</v>
      </c>
      <c r="U45" s="95">
        <v>0.222</v>
      </c>
      <c r="V45" s="68" t="s">
        <v>272</v>
      </c>
      <c r="W45" s="57">
        <v>0</v>
      </c>
      <c r="X45" s="69">
        <v>0.2</v>
      </c>
      <c r="Y45" s="61">
        <f t="shared" si="4"/>
        <v>0.90090090090090091</v>
      </c>
      <c r="Z45" s="81" t="s">
        <v>400</v>
      </c>
      <c r="AA45" s="81" t="s">
        <v>388</v>
      </c>
      <c r="AB45" s="42">
        <v>0</v>
      </c>
      <c r="AC45" s="61">
        <v>0</v>
      </c>
      <c r="AD45" s="95">
        <v>0.25900000000000001</v>
      </c>
      <c r="AE45" s="22" t="s">
        <v>272</v>
      </c>
      <c r="AF45" s="57">
        <v>0</v>
      </c>
      <c r="AG45" s="159">
        <v>0.28899999999999998</v>
      </c>
      <c r="AH45" s="69">
        <f t="shared" si="12"/>
        <v>1.1158301158301158</v>
      </c>
      <c r="AI45" s="81" t="s">
        <v>457</v>
      </c>
      <c r="AJ45" s="81" t="s">
        <v>388</v>
      </c>
      <c r="AK45" s="42">
        <v>0</v>
      </c>
      <c r="AL45" s="69">
        <v>0</v>
      </c>
      <c r="AM45" s="95">
        <v>0.222</v>
      </c>
      <c r="AN45" s="25" t="s">
        <v>272</v>
      </c>
      <c r="AO45" s="57">
        <v>0</v>
      </c>
      <c r="AP45" s="95">
        <v>0.27700000000000002</v>
      </c>
      <c r="AQ45" s="25" t="s">
        <v>272</v>
      </c>
      <c r="AR45" s="57">
        <v>0</v>
      </c>
      <c r="AS45" s="201">
        <f t="shared" si="14"/>
        <v>0.48899999999999999</v>
      </c>
      <c r="AT45" s="202">
        <f t="shared" si="13"/>
        <v>0.49897959183673468</v>
      </c>
      <c r="AU45" s="209">
        <f t="shared" si="8"/>
        <v>0</v>
      </c>
      <c r="AV45" s="26" t="s">
        <v>526</v>
      </c>
    </row>
    <row r="46" spans="1:48" ht="106.5" customHeight="1" x14ac:dyDescent="0.2">
      <c r="A46" s="285"/>
      <c r="B46" s="26" t="s">
        <v>132</v>
      </c>
      <c r="C46" s="18" t="s">
        <v>135</v>
      </c>
      <c r="D46" s="46"/>
      <c r="E46" s="144" t="s">
        <v>434</v>
      </c>
      <c r="F46" s="26" t="s">
        <v>93</v>
      </c>
      <c r="G46" s="26" t="s">
        <v>93</v>
      </c>
      <c r="H46" s="26" t="s">
        <v>52</v>
      </c>
      <c r="I46" s="2"/>
      <c r="J46" s="2"/>
      <c r="K46" s="2"/>
      <c r="L46" s="26" t="s">
        <v>34</v>
      </c>
      <c r="M46" s="26" t="s">
        <v>40</v>
      </c>
      <c r="N46" s="18" t="s">
        <v>273</v>
      </c>
      <c r="O46" s="3" t="s">
        <v>274</v>
      </c>
      <c r="P46" s="26" t="s">
        <v>268</v>
      </c>
      <c r="Q46" s="16" t="s">
        <v>20</v>
      </c>
      <c r="R46" s="16"/>
      <c r="S46" s="40">
        <v>0</v>
      </c>
      <c r="T46" s="88">
        <v>4</v>
      </c>
      <c r="U46" s="75"/>
      <c r="V46" s="192"/>
      <c r="W46" s="42">
        <v>0</v>
      </c>
      <c r="X46" s="98">
        <v>1</v>
      </c>
      <c r="Y46" s="61">
        <v>0</v>
      </c>
      <c r="Z46" s="81" t="s">
        <v>402</v>
      </c>
      <c r="AA46" s="81" t="s">
        <v>401</v>
      </c>
      <c r="AB46" s="40">
        <v>0</v>
      </c>
      <c r="AC46" s="61">
        <v>0</v>
      </c>
      <c r="AD46" s="134">
        <v>2</v>
      </c>
      <c r="AE46" s="48" t="s">
        <v>275</v>
      </c>
      <c r="AF46" s="42">
        <v>0</v>
      </c>
      <c r="AG46" s="158">
        <v>2</v>
      </c>
      <c r="AH46" s="69">
        <f t="shared" si="12"/>
        <v>1</v>
      </c>
      <c r="AI46" s="81" t="s">
        <v>459</v>
      </c>
      <c r="AJ46" s="81" t="s">
        <v>458</v>
      </c>
      <c r="AK46" s="42">
        <v>0</v>
      </c>
      <c r="AL46" s="69">
        <v>0</v>
      </c>
      <c r="AM46" s="134">
        <v>2</v>
      </c>
      <c r="AN46" s="167" t="s">
        <v>275</v>
      </c>
      <c r="AO46" s="42">
        <v>0</v>
      </c>
      <c r="AP46" s="134"/>
      <c r="AQ46" s="167"/>
      <c r="AR46" s="42">
        <v>0</v>
      </c>
      <c r="AS46" s="16">
        <f t="shared" si="14"/>
        <v>3</v>
      </c>
      <c r="AT46" s="202">
        <f t="shared" si="13"/>
        <v>0.75</v>
      </c>
      <c r="AU46" s="209">
        <f t="shared" si="8"/>
        <v>0</v>
      </c>
      <c r="AV46" s="26" t="s">
        <v>526</v>
      </c>
    </row>
    <row r="47" spans="1:48" ht="222.75" customHeight="1" x14ac:dyDescent="0.2">
      <c r="A47" s="285"/>
      <c r="B47" s="26" t="s">
        <v>132</v>
      </c>
      <c r="C47" s="18" t="s">
        <v>135</v>
      </c>
      <c r="D47" s="46"/>
      <c r="E47" s="144" t="s">
        <v>434</v>
      </c>
      <c r="F47" s="26" t="s">
        <v>93</v>
      </c>
      <c r="G47" s="26" t="s">
        <v>93</v>
      </c>
      <c r="H47" s="26" t="s">
        <v>52</v>
      </c>
      <c r="I47" s="2"/>
      <c r="J47" s="2"/>
      <c r="K47" s="2"/>
      <c r="L47" s="26" t="s">
        <v>34</v>
      </c>
      <c r="M47" s="26" t="s">
        <v>40</v>
      </c>
      <c r="N47" s="18" t="s">
        <v>276</v>
      </c>
      <c r="O47" s="3" t="s">
        <v>277</v>
      </c>
      <c r="P47" s="26" t="s">
        <v>268</v>
      </c>
      <c r="Q47" s="16" t="s">
        <v>20</v>
      </c>
      <c r="R47" s="16"/>
      <c r="S47" s="40">
        <v>0</v>
      </c>
      <c r="T47" s="88">
        <v>2</v>
      </c>
      <c r="U47" s="88">
        <v>1</v>
      </c>
      <c r="V47" s="192" t="s">
        <v>275</v>
      </c>
      <c r="W47" s="42">
        <v>0</v>
      </c>
      <c r="X47" s="33"/>
      <c r="Y47" s="61">
        <f t="shared" si="4"/>
        <v>0</v>
      </c>
      <c r="Z47" s="99" t="s">
        <v>403</v>
      </c>
      <c r="AA47" s="103" t="s">
        <v>404</v>
      </c>
      <c r="AB47" s="40">
        <v>0</v>
      </c>
      <c r="AC47" s="61">
        <v>0</v>
      </c>
      <c r="AD47" s="133">
        <v>1</v>
      </c>
      <c r="AE47" s="48" t="s">
        <v>275</v>
      </c>
      <c r="AF47" s="42">
        <v>0</v>
      </c>
      <c r="AG47" s="160">
        <v>4</v>
      </c>
      <c r="AH47" s="69">
        <f t="shared" si="12"/>
        <v>4</v>
      </c>
      <c r="AI47" s="81" t="s">
        <v>461</v>
      </c>
      <c r="AJ47" s="81" t="s">
        <v>460</v>
      </c>
      <c r="AK47" s="42">
        <v>0</v>
      </c>
      <c r="AL47" s="69">
        <v>0</v>
      </c>
      <c r="AM47" s="133"/>
      <c r="AN47" s="3"/>
      <c r="AO47" s="42">
        <v>0</v>
      </c>
      <c r="AP47" s="133"/>
      <c r="AQ47" s="3"/>
      <c r="AR47" s="42">
        <v>0</v>
      </c>
      <c r="AS47" s="125">
        <f t="shared" si="14"/>
        <v>4</v>
      </c>
      <c r="AT47" s="207">
        <v>1</v>
      </c>
      <c r="AU47" s="209">
        <f t="shared" si="8"/>
        <v>0</v>
      </c>
      <c r="AV47" s="26" t="s">
        <v>526</v>
      </c>
    </row>
    <row r="48" spans="1:48" ht="64.5" customHeight="1" x14ac:dyDescent="0.2">
      <c r="A48" s="285"/>
      <c r="B48" s="26" t="s">
        <v>132</v>
      </c>
      <c r="C48" s="18" t="s">
        <v>135</v>
      </c>
      <c r="D48" s="46"/>
      <c r="E48" s="144" t="s">
        <v>434</v>
      </c>
      <c r="F48" s="26" t="s">
        <v>93</v>
      </c>
      <c r="G48" s="26" t="s">
        <v>93</v>
      </c>
      <c r="H48" s="26" t="s">
        <v>52</v>
      </c>
      <c r="I48" s="2"/>
      <c r="J48" s="2"/>
      <c r="K48" s="2"/>
      <c r="L48" s="26" t="s">
        <v>34</v>
      </c>
      <c r="M48" s="26" t="s">
        <v>40</v>
      </c>
      <c r="N48" s="18" t="s">
        <v>278</v>
      </c>
      <c r="O48" s="3" t="s">
        <v>279</v>
      </c>
      <c r="P48" s="26" t="s">
        <v>268</v>
      </c>
      <c r="Q48" s="16" t="s">
        <v>20</v>
      </c>
      <c r="R48" s="16"/>
      <c r="S48" s="40">
        <v>0</v>
      </c>
      <c r="T48" s="88">
        <v>3</v>
      </c>
      <c r="U48" s="75"/>
      <c r="V48" s="192"/>
      <c r="W48" s="42">
        <v>0</v>
      </c>
      <c r="X48" s="33"/>
      <c r="Y48" s="61">
        <v>0</v>
      </c>
      <c r="Z48" s="100"/>
      <c r="AA48" s="42"/>
      <c r="AB48" s="40">
        <v>0</v>
      </c>
      <c r="AC48" s="61">
        <v>0</v>
      </c>
      <c r="AD48" s="134">
        <v>1</v>
      </c>
      <c r="AE48" s="48" t="s">
        <v>275</v>
      </c>
      <c r="AF48" s="42">
        <v>0</v>
      </c>
      <c r="AG48" s="158">
        <v>1</v>
      </c>
      <c r="AH48" s="69">
        <f t="shared" si="12"/>
        <v>1</v>
      </c>
      <c r="AI48" s="77" t="s">
        <v>462</v>
      </c>
      <c r="AJ48" s="161" t="s">
        <v>463</v>
      </c>
      <c r="AK48" s="42">
        <v>0</v>
      </c>
      <c r="AL48" s="69">
        <v>0</v>
      </c>
      <c r="AM48" s="134">
        <v>1</v>
      </c>
      <c r="AN48" s="167" t="s">
        <v>275</v>
      </c>
      <c r="AO48" s="42">
        <v>0</v>
      </c>
      <c r="AP48" s="134">
        <v>1</v>
      </c>
      <c r="AQ48" s="167" t="s">
        <v>275</v>
      </c>
      <c r="AR48" s="42">
        <v>0</v>
      </c>
      <c r="AS48" s="16">
        <f t="shared" si="14"/>
        <v>1</v>
      </c>
      <c r="AT48" s="202">
        <f t="shared" si="13"/>
        <v>0.33333333333333331</v>
      </c>
      <c r="AU48" s="209">
        <f t="shared" si="8"/>
        <v>0</v>
      </c>
      <c r="AV48" s="26" t="s">
        <v>526</v>
      </c>
    </row>
    <row r="49" spans="1:48" ht="90" customHeight="1" x14ac:dyDescent="0.2">
      <c r="A49" s="285"/>
      <c r="B49" s="26" t="s">
        <v>132</v>
      </c>
      <c r="C49" s="18" t="s">
        <v>135</v>
      </c>
      <c r="D49" s="46"/>
      <c r="E49" s="144" t="s">
        <v>434</v>
      </c>
      <c r="F49" s="26" t="s">
        <v>93</v>
      </c>
      <c r="G49" s="26" t="s">
        <v>93</v>
      </c>
      <c r="H49" s="26" t="s">
        <v>52</v>
      </c>
      <c r="I49" s="2"/>
      <c r="J49" s="2"/>
      <c r="K49" s="2"/>
      <c r="L49" s="26" t="s">
        <v>34</v>
      </c>
      <c r="M49" s="26" t="s">
        <v>40</v>
      </c>
      <c r="N49" s="18" t="s">
        <v>280</v>
      </c>
      <c r="O49" s="3" t="s">
        <v>277</v>
      </c>
      <c r="P49" s="26" t="s">
        <v>268</v>
      </c>
      <c r="Q49" s="16" t="s">
        <v>20</v>
      </c>
      <c r="R49" s="16"/>
      <c r="S49" s="40">
        <v>0</v>
      </c>
      <c r="T49" s="88">
        <v>3</v>
      </c>
      <c r="U49" s="88">
        <v>1</v>
      </c>
      <c r="V49" s="192" t="s">
        <v>275</v>
      </c>
      <c r="W49" s="42">
        <v>0</v>
      </c>
      <c r="X49" s="88">
        <v>1</v>
      </c>
      <c r="Y49" s="61">
        <f t="shared" si="4"/>
        <v>1</v>
      </c>
      <c r="Z49" s="70" t="s">
        <v>389</v>
      </c>
      <c r="AA49" s="101" t="s">
        <v>405</v>
      </c>
      <c r="AB49" s="40">
        <v>0</v>
      </c>
      <c r="AC49" s="61">
        <v>0</v>
      </c>
      <c r="AD49" s="137">
        <v>1</v>
      </c>
      <c r="AE49" s="48" t="s">
        <v>275</v>
      </c>
      <c r="AF49" s="42">
        <v>0</v>
      </c>
      <c r="AG49" s="158">
        <v>1</v>
      </c>
      <c r="AH49" s="69">
        <f t="shared" si="12"/>
        <v>1</v>
      </c>
      <c r="AI49" s="162" t="s">
        <v>464</v>
      </c>
      <c r="AJ49" s="161" t="s">
        <v>465</v>
      </c>
      <c r="AK49" s="42">
        <v>0</v>
      </c>
      <c r="AL49" s="69">
        <v>0</v>
      </c>
      <c r="AM49" s="137">
        <v>1</v>
      </c>
      <c r="AN49" s="167" t="s">
        <v>275</v>
      </c>
      <c r="AO49" s="42">
        <v>0</v>
      </c>
      <c r="AP49" s="134"/>
      <c r="AQ49" s="167"/>
      <c r="AR49" s="42">
        <v>0</v>
      </c>
      <c r="AS49" s="16">
        <f t="shared" si="14"/>
        <v>2</v>
      </c>
      <c r="AT49" s="202">
        <f t="shared" si="13"/>
        <v>0.66666666666666663</v>
      </c>
      <c r="AU49" s="209">
        <f t="shared" si="8"/>
        <v>0</v>
      </c>
      <c r="AV49" s="26" t="s">
        <v>526</v>
      </c>
    </row>
    <row r="50" spans="1:48" ht="143.25" customHeight="1" x14ac:dyDescent="0.2">
      <c r="A50" s="285"/>
      <c r="B50" s="26" t="s">
        <v>132</v>
      </c>
      <c r="C50" s="18" t="s">
        <v>135</v>
      </c>
      <c r="D50" s="46"/>
      <c r="E50" s="144" t="s">
        <v>434</v>
      </c>
      <c r="F50" s="26" t="s">
        <v>93</v>
      </c>
      <c r="G50" s="26" t="s">
        <v>93</v>
      </c>
      <c r="H50" s="26" t="s">
        <v>52</v>
      </c>
      <c r="I50" s="2"/>
      <c r="J50" s="2"/>
      <c r="K50" s="2"/>
      <c r="L50" s="26" t="s">
        <v>34</v>
      </c>
      <c r="M50" s="26" t="s">
        <v>40</v>
      </c>
      <c r="N50" s="18" t="s">
        <v>281</v>
      </c>
      <c r="O50" s="3" t="s">
        <v>277</v>
      </c>
      <c r="P50" s="26" t="s">
        <v>268</v>
      </c>
      <c r="Q50" s="16" t="s">
        <v>20</v>
      </c>
      <c r="R50" s="16"/>
      <c r="S50" s="40">
        <v>0</v>
      </c>
      <c r="T50" s="88">
        <v>3</v>
      </c>
      <c r="U50" s="75"/>
      <c r="V50" s="192"/>
      <c r="W50" s="42">
        <v>0</v>
      </c>
      <c r="X50" s="33"/>
      <c r="Y50" s="61">
        <v>0</v>
      </c>
      <c r="Z50" s="42"/>
      <c r="AA50" s="42"/>
      <c r="AB50" s="40">
        <v>0</v>
      </c>
      <c r="AC50" s="61">
        <v>0</v>
      </c>
      <c r="AD50" s="137">
        <v>1</v>
      </c>
      <c r="AE50" s="48" t="s">
        <v>275</v>
      </c>
      <c r="AF50" s="42">
        <v>0</v>
      </c>
      <c r="AG50" s="158">
        <v>1</v>
      </c>
      <c r="AH50" s="69">
        <f t="shared" si="12"/>
        <v>1</v>
      </c>
      <c r="AI50" s="162" t="s">
        <v>466</v>
      </c>
      <c r="AJ50" s="161" t="s">
        <v>467</v>
      </c>
      <c r="AK50" s="42">
        <v>0</v>
      </c>
      <c r="AL50" s="69">
        <v>0</v>
      </c>
      <c r="AM50" s="137">
        <v>1</v>
      </c>
      <c r="AN50" s="167" t="s">
        <v>275</v>
      </c>
      <c r="AO50" s="42">
        <v>0</v>
      </c>
      <c r="AP50" s="137">
        <v>1</v>
      </c>
      <c r="AQ50" s="167" t="s">
        <v>275</v>
      </c>
      <c r="AR50" s="42">
        <v>0</v>
      </c>
      <c r="AS50" s="16">
        <f t="shared" si="14"/>
        <v>1</v>
      </c>
      <c r="AT50" s="202">
        <f t="shared" si="13"/>
        <v>0.33333333333333331</v>
      </c>
      <c r="AU50" s="209">
        <f t="shared" si="8"/>
        <v>0</v>
      </c>
      <c r="AV50" s="26" t="s">
        <v>526</v>
      </c>
    </row>
    <row r="51" spans="1:48" ht="248.25" customHeight="1" x14ac:dyDescent="0.2">
      <c r="A51" s="285"/>
      <c r="B51" s="26" t="s">
        <v>132</v>
      </c>
      <c r="C51" s="18" t="s">
        <v>135</v>
      </c>
      <c r="D51" s="46"/>
      <c r="E51" s="144" t="s">
        <v>434</v>
      </c>
      <c r="F51" s="26" t="s">
        <v>93</v>
      </c>
      <c r="G51" s="26" t="s">
        <v>93</v>
      </c>
      <c r="H51" s="26" t="s">
        <v>282</v>
      </c>
      <c r="I51" s="2"/>
      <c r="J51" s="2"/>
      <c r="K51" s="2"/>
      <c r="L51" s="26" t="s">
        <v>34</v>
      </c>
      <c r="M51" s="26" t="s">
        <v>40</v>
      </c>
      <c r="N51" s="18" t="s">
        <v>283</v>
      </c>
      <c r="O51" s="3" t="s">
        <v>284</v>
      </c>
      <c r="P51" s="26" t="s">
        <v>268</v>
      </c>
      <c r="Q51" s="16" t="s">
        <v>20</v>
      </c>
      <c r="R51" s="16"/>
      <c r="S51" s="40">
        <v>0</v>
      </c>
      <c r="T51" s="88">
        <v>2</v>
      </c>
      <c r="U51" s="75"/>
      <c r="V51" s="192"/>
      <c r="W51" s="42">
        <v>0</v>
      </c>
      <c r="X51" s="33"/>
      <c r="Y51" s="61">
        <v>0</v>
      </c>
      <c r="Z51" s="42"/>
      <c r="AA51" s="42"/>
      <c r="AB51" s="40">
        <v>0</v>
      </c>
      <c r="AC51" s="61">
        <v>0</v>
      </c>
      <c r="AD51" s="137">
        <v>1</v>
      </c>
      <c r="AE51" s="48" t="s">
        <v>285</v>
      </c>
      <c r="AF51" s="42">
        <v>0</v>
      </c>
      <c r="AG51" s="158">
        <v>1</v>
      </c>
      <c r="AH51" s="69">
        <f t="shared" si="12"/>
        <v>1</v>
      </c>
      <c r="AI51" s="157" t="s">
        <v>480</v>
      </c>
      <c r="AJ51" s="164" t="s">
        <v>481</v>
      </c>
      <c r="AK51" s="42">
        <v>0</v>
      </c>
      <c r="AL51" s="69">
        <v>0</v>
      </c>
      <c r="AM51" s="137"/>
      <c r="AN51" s="167"/>
      <c r="AO51" s="42">
        <v>0</v>
      </c>
      <c r="AP51" s="137">
        <v>1</v>
      </c>
      <c r="AQ51" s="167" t="s">
        <v>285</v>
      </c>
      <c r="AR51" s="42">
        <v>0</v>
      </c>
      <c r="AS51" s="16">
        <f t="shared" si="14"/>
        <v>1</v>
      </c>
      <c r="AT51" s="202">
        <f t="shared" si="13"/>
        <v>0.5</v>
      </c>
      <c r="AU51" s="209">
        <f t="shared" si="8"/>
        <v>0</v>
      </c>
      <c r="AV51" s="26" t="s">
        <v>526</v>
      </c>
    </row>
    <row r="52" spans="1:48" ht="84.75" customHeight="1" x14ac:dyDescent="0.2">
      <c r="A52" s="285"/>
      <c r="B52" s="26" t="s">
        <v>132</v>
      </c>
      <c r="C52" s="18" t="s">
        <v>135</v>
      </c>
      <c r="D52" s="46"/>
      <c r="E52" s="144" t="s">
        <v>434</v>
      </c>
      <c r="F52" s="26" t="s">
        <v>93</v>
      </c>
      <c r="G52" s="26" t="s">
        <v>93</v>
      </c>
      <c r="H52" s="26" t="s">
        <v>282</v>
      </c>
      <c r="I52" s="2"/>
      <c r="J52" s="2"/>
      <c r="K52" s="2"/>
      <c r="L52" s="26" t="s">
        <v>34</v>
      </c>
      <c r="M52" s="26" t="s">
        <v>40</v>
      </c>
      <c r="N52" s="18" t="s">
        <v>286</v>
      </c>
      <c r="O52" s="3" t="s">
        <v>287</v>
      </c>
      <c r="P52" s="26" t="s">
        <v>268</v>
      </c>
      <c r="Q52" s="16" t="s">
        <v>20</v>
      </c>
      <c r="R52" s="16"/>
      <c r="S52" s="40">
        <v>0</v>
      </c>
      <c r="T52" s="88">
        <v>3</v>
      </c>
      <c r="U52" s="75"/>
      <c r="V52" s="192"/>
      <c r="W52" s="42">
        <v>0</v>
      </c>
      <c r="X52" s="33"/>
      <c r="Y52" s="61">
        <v>0</v>
      </c>
      <c r="Z52" s="42"/>
      <c r="AA52" s="42"/>
      <c r="AB52" s="40">
        <v>0</v>
      </c>
      <c r="AC52" s="61">
        <v>0</v>
      </c>
      <c r="AD52" s="137">
        <v>1</v>
      </c>
      <c r="AE52" s="48" t="s">
        <v>275</v>
      </c>
      <c r="AF52" s="42">
        <v>0</v>
      </c>
      <c r="AG52" s="158">
        <v>1</v>
      </c>
      <c r="AH52" s="69">
        <f t="shared" si="12"/>
        <v>1</v>
      </c>
      <c r="AI52" s="157" t="s">
        <v>468</v>
      </c>
      <c r="AJ52" s="157" t="s">
        <v>482</v>
      </c>
      <c r="AK52" s="42">
        <v>0</v>
      </c>
      <c r="AL52" s="69">
        <v>0</v>
      </c>
      <c r="AM52" s="137">
        <v>1</v>
      </c>
      <c r="AN52" s="167" t="s">
        <v>275</v>
      </c>
      <c r="AO52" s="42">
        <v>0</v>
      </c>
      <c r="AP52" s="137">
        <v>1</v>
      </c>
      <c r="AQ52" s="167" t="s">
        <v>275</v>
      </c>
      <c r="AR52" s="42">
        <v>0</v>
      </c>
      <c r="AS52" s="16">
        <f t="shared" si="14"/>
        <v>1</v>
      </c>
      <c r="AT52" s="202">
        <f t="shared" si="13"/>
        <v>0.33333333333333331</v>
      </c>
      <c r="AU52" s="209">
        <f t="shared" si="8"/>
        <v>0</v>
      </c>
      <c r="AV52" s="26" t="s">
        <v>526</v>
      </c>
    </row>
    <row r="53" spans="1:48" ht="98.25" customHeight="1" x14ac:dyDescent="0.2">
      <c r="A53" s="285"/>
      <c r="B53" s="26" t="s">
        <v>132</v>
      </c>
      <c r="C53" s="18" t="s">
        <v>135</v>
      </c>
      <c r="D53" s="46"/>
      <c r="E53" s="144" t="s">
        <v>434</v>
      </c>
      <c r="F53" s="26" t="s">
        <v>93</v>
      </c>
      <c r="G53" s="26" t="s">
        <v>93</v>
      </c>
      <c r="H53" s="26" t="s">
        <v>282</v>
      </c>
      <c r="I53" s="2"/>
      <c r="J53" s="2"/>
      <c r="K53" s="2"/>
      <c r="L53" s="26" t="s">
        <v>34</v>
      </c>
      <c r="M53" s="26" t="s">
        <v>40</v>
      </c>
      <c r="N53" s="18" t="s">
        <v>288</v>
      </c>
      <c r="O53" s="3" t="s">
        <v>289</v>
      </c>
      <c r="P53" s="26" t="s">
        <v>290</v>
      </c>
      <c r="Q53" s="16" t="s">
        <v>20</v>
      </c>
      <c r="R53" s="16"/>
      <c r="S53" s="40">
        <v>0</v>
      </c>
      <c r="T53" s="88">
        <v>1</v>
      </c>
      <c r="U53" s="75"/>
      <c r="V53" s="192"/>
      <c r="W53" s="42">
        <v>0</v>
      </c>
      <c r="X53" s="33"/>
      <c r="Y53" s="61">
        <v>0</v>
      </c>
      <c r="Z53" s="42"/>
      <c r="AA53" s="42"/>
      <c r="AB53" s="40">
        <v>0</v>
      </c>
      <c r="AC53" s="61">
        <v>0</v>
      </c>
      <c r="AD53" s="137"/>
      <c r="AE53" s="48"/>
      <c r="AF53" s="42">
        <v>0</v>
      </c>
      <c r="AG53" s="166"/>
      <c r="AH53" s="69">
        <v>0</v>
      </c>
      <c r="AI53" s="152"/>
      <c r="AJ53" s="152"/>
      <c r="AK53" s="42">
        <v>0</v>
      </c>
      <c r="AL53" s="69">
        <v>0</v>
      </c>
      <c r="AM53" s="137">
        <v>1</v>
      </c>
      <c r="AN53" s="167" t="s">
        <v>291</v>
      </c>
      <c r="AO53" s="42">
        <v>0</v>
      </c>
      <c r="AP53" s="137"/>
      <c r="AQ53" s="167"/>
      <c r="AR53" s="42">
        <v>0</v>
      </c>
      <c r="AS53" s="16">
        <f t="shared" si="14"/>
        <v>0</v>
      </c>
      <c r="AT53" s="202">
        <f t="shared" si="13"/>
        <v>0</v>
      </c>
      <c r="AU53" s="209">
        <f t="shared" si="8"/>
        <v>0</v>
      </c>
      <c r="AV53" s="26" t="s">
        <v>526</v>
      </c>
    </row>
    <row r="54" spans="1:48" ht="92.25" customHeight="1" x14ac:dyDescent="0.2">
      <c r="A54" s="285"/>
      <c r="B54" s="26" t="s">
        <v>132</v>
      </c>
      <c r="C54" s="18" t="s">
        <v>135</v>
      </c>
      <c r="D54" s="46"/>
      <c r="E54" s="144" t="s">
        <v>434</v>
      </c>
      <c r="F54" s="26" t="s">
        <v>93</v>
      </c>
      <c r="G54" s="26" t="s">
        <v>93</v>
      </c>
      <c r="H54" s="26" t="s">
        <v>282</v>
      </c>
      <c r="I54" s="2"/>
      <c r="J54" s="2"/>
      <c r="K54" s="2"/>
      <c r="L54" s="26" t="s">
        <v>34</v>
      </c>
      <c r="M54" s="26" t="s">
        <v>40</v>
      </c>
      <c r="N54" s="18" t="s">
        <v>292</v>
      </c>
      <c r="O54" s="3" t="s">
        <v>287</v>
      </c>
      <c r="P54" s="26" t="s">
        <v>268</v>
      </c>
      <c r="Q54" s="16" t="s">
        <v>20</v>
      </c>
      <c r="R54" s="16"/>
      <c r="S54" s="40">
        <v>0</v>
      </c>
      <c r="T54" s="88">
        <v>2</v>
      </c>
      <c r="U54" s="75"/>
      <c r="V54" s="192"/>
      <c r="W54" s="42">
        <v>0</v>
      </c>
      <c r="X54" s="33"/>
      <c r="Y54" s="61">
        <v>0</v>
      </c>
      <c r="Z54" s="42"/>
      <c r="AA54" s="42"/>
      <c r="AB54" s="40">
        <v>0</v>
      </c>
      <c r="AC54" s="61">
        <v>0</v>
      </c>
      <c r="AD54" s="137">
        <v>1</v>
      </c>
      <c r="AE54" s="48" t="s">
        <v>275</v>
      </c>
      <c r="AF54" s="42">
        <v>0</v>
      </c>
      <c r="AG54" s="158">
        <v>1</v>
      </c>
      <c r="AH54" s="69">
        <f t="shared" ref="AH54:AH61" si="15">AG54/AD54</f>
        <v>1</v>
      </c>
      <c r="AI54" s="162" t="s">
        <v>469</v>
      </c>
      <c r="AJ54" s="157" t="s">
        <v>470</v>
      </c>
      <c r="AK54" s="42">
        <v>0</v>
      </c>
      <c r="AL54" s="69">
        <v>0</v>
      </c>
      <c r="AM54" s="137"/>
      <c r="AN54" s="167"/>
      <c r="AO54" s="42">
        <v>0</v>
      </c>
      <c r="AP54" s="137">
        <v>1</v>
      </c>
      <c r="AQ54" s="167" t="s">
        <v>275</v>
      </c>
      <c r="AR54" s="42">
        <v>0</v>
      </c>
      <c r="AS54" s="16">
        <f t="shared" si="14"/>
        <v>1</v>
      </c>
      <c r="AT54" s="202">
        <f t="shared" si="13"/>
        <v>0.5</v>
      </c>
      <c r="AU54" s="209">
        <f t="shared" si="8"/>
        <v>0</v>
      </c>
      <c r="AV54" s="26" t="s">
        <v>526</v>
      </c>
    </row>
    <row r="55" spans="1:48" ht="105" customHeight="1" x14ac:dyDescent="0.2">
      <c r="A55" s="285"/>
      <c r="B55" s="26" t="s">
        <v>132</v>
      </c>
      <c r="C55" s="18" t="s">
        <v>135</v>
      </c>
      <c r="D55" s="46"/>
      <c r="E55" s="144" t="s">
        <v>434</v>
      </c>
      <c r="F55" s="26" t="s">
        <v>93</v>
      </c>
      <c r="G55" s="26" t="s">
        <v>93</v>
      </c>
      <c r="H55" s="26" t="s">
        <v>282</v>
      </c>
      <c r="I55" s="2"/>
      <c r="J55" s="2"/>
      <c r="K55" s="2"/>
      <c r="L55" s="26" t="s">
        <v>34</v>
      </c>
      <c r="M55" s="26" t="s">
        <v>40</v>
      </c>
      <c r="N55" s="18" t="s">
        <v>293</v>
      </c>
      <c r="O55" s="3" t="s">
        <v>294</v>
      </c>
      <c r="P55" s="26" t="s">
        <v>295</v>
      </c>
      <c r="Q55" s="16" t="s">
        <v>19</v>
      </c>
      <c r="R55" s="16"/>
      <c r="S55" s="40">
        <v>0</v>
      </c>
      <c r="T55" s="69">
        <v>1</v>
      </c>
      <c r="U55" s="69">
        <v>1</v>
      </c>
      <c r="V55" s="192" t="s">
        <v>296</v>
      </c>
      <c r="W55" s="42">
        <v>0</v>
      </c>
      <c r="X55" s="69">
        <v>1</v>
      </c>
      <c r="Y55" s="61">
        <f t="shared" si="4"/>
        <v>1</v>
      </c>
      <c r="Z55" s="81" t="s">
        <v>391</v>
      </c>
      <c r="AA55" s="102" t="s">
        <v>390</v>
      </c>
      <c r="AB55" s="40">
        <v>0</v>
      </c>
      <c r="AC55" s="61">
        <v>0</v>
      </c>
      <c r="AD55" s="69">
        <v>1</v>
      </c>
      <c r="AE55" s="167" t="s">
        <v>390</v>
      </c>
      <c r="AF55" s="42">
        <v>0</v>
      </c>
      <c r="AG55" s="163">
        <v>1</v>
      </c>
      <c r="AH55" s="69">
        <f t="shared" si="15"/>
        <v>1</v>
      </c>
      <c r="AI55" s="162" t="s">
        <v>483</v>
      </c>
      <c r="AJ55" s="165" t="s">
        <v>471</v>
      </c>
      <c r="AK55" s="42">
        <v>0</v>
      </c>
      <c r="AL55" s="69">
        <v>0</v>
      </c>
      <c r="AM55" s="69">
        <v>1</v>
      </c>
      <c r="AN55" s="167" t="s">
        <v>296</v>
      </c>
      <c r="AO55" s="42">
        <v>0</v>
      </c>
      <c r="AP55" s="69">
        <v>1</v>
      </c>
      <c r="AQ55" s="167" t="s">
        <v>296</v>
      </c>
      <c r="AR55" s="42">
        <v>0</v>
      </c>
      <c r="AS55" s="201">
        <v>1</v>
      </c>
      <c r="AT55" s="202">
        <f>IFERROR(AS55/T55,"")/2</f>
        <v>0.5</v>
      </c>
      <c r="AU55" s="209">
        <f t="shared" si="8"/>
        <v>0</v>
      </c>
      <c r="AV55" s="26" t="s">
        <v>526</v>
      </c>
    </row>
    <row r="56" spans="1:48" ht="111" customHeight="1" x14ac:dyDescent="0.2">
      <c r="A56" s="285"/>
      <c r="B56" s="26" t="s">
        <v>132</v>
      </c>
      <c r="C56" s="18" t="s">
        <v>135</v>
      </c>
      <c r="D56" s="46"/>
      <c r="E56" s="144" t="s">
        <v>434</v>
      </c>
      <c r="F56" s="26" t="s">
        <v>93</v>
      </c>
      <c r="G56" s="26" t="s">
        <v>93</v>
      </c>
      <c r="H56" s="26" t="s">
        <v>282</v>
      </c>
      <c r="I56" s="2"/>
      <c r="J56" s="2"/>
      <c r="K56" s="2"/>
      <c r="L56" s="26" t="s">
        <v>34</v>
      </c>
      <c r="M56" s="26" t="s">
        <v>40</v>
      </c>
      <c r="N56" s="18" t="s">
        <v>297</v>
      </c>
      <c r="O56" s="3" t="s">
        <v>298</v>
      </c>
      <c r="P56" s="26" t="s">
        <v>290</v>
      </c>
      <c r="Q56" s="16" t="s">
        <v>20</v>
      </c>
      <c r="R56" s="16"/>
      <c r="S56" s="40">
        <v>0</v>
      </c>
      <c r="T56" s="88">
        <v>1</v>
      </c>
      <c r="U56" s="75"/>
      <c r="V56" s="192"/>
      <c r="W56" s="42">
        <v>0</v>
      </c>
      <c r="X56" s="33"/>
      <c r="Y56" s="61">
        <v>0</v>
      </c>
      <c r="Z56" s="42"/>
      <c r="AA56" s="42"/>
      <c r="AB56" s="40">
        <v>0</v>
      </c>
      <c r="AC56" s="61">
        <v>0</v>
      </c>
      <c r="AD56" s="137">
        <v>1</v>
      </c>
      <c r="AE56" s="167" t="s">
        <v>299</v>
      </c>
      <c r="AF56" s="42">
        <v>0</v>
      </c>
      <c r="AG56" s="158">
        <v>1</v>
      </c>
      <c r="AH56" s="69">
        <f t="shared" si="15"/>
        <v>1</v>
      </c>
      <c r="AI56" s="161" t="s">
        <v>484</v>
      </c>
      <c r="AJ56" s="165" t="s">
        <v>472</v>
      </c>
      <c r="AK56" s="42">
        <v>0</v>
      </c>
      <c r="AL56" s="69">
        <v>0</v>
      </c>
      <c r="AM56" s="137"/>
      <c r="AN56" s="167"/>
      <c r="AO56" s="42">
        <v>0</v>
      </c>
      <c r="AP56" s="137"/>
      <c r="AQ56" s="167"/>
      <c r="AR56" s="42">
        <v>0</v>
      </c>
      <c r="AS56" s="16">
        <f t="shared" ref="AS56:AS64" si="16">X56+AG56</f>
        <v>1</v>
      </c>
      <c r="AT56" s="202">
        <f t="shared" ref="AT56:AT64" si="17">IFERROR(AS56/T56,"")</f>
        <v>1</v>
      </c>
      <c r="AU56" s="209">
        <f t="shared" si="8"/>
        <v>0</v>
      </c>
      <c r="AV56" s="26" t="s">
        <v>526</v>
      </c>
    </row>
    <row r="57" spans="1:48" ht="74.25" customHeight="1" x14ac:dyDescent="0.2">
      <c r="A57" s="285"/>
      <c r="B57" s="26" t="s">
        <v>132</v>
      </c>
      <c r="C57" s="18" t="s">
        <v>135</v>
      </c>
      <c r="D57" s="46"/>
      <c r="E57" s="144" t="s">
        <v>434</v>
      </c>
      <c r="F57" s="26" t="s">
        <v>93</v>
      </c>
      <c r="G57" s="26" t="s">
        <v>93</v>
      </c>
      <c r="H57" s="26" t="s">
        <v>282</v>
      </c>
      <c r="I57" s="2"/>
      <c r="J57" s="2"/>
      <c r="K57" s="2"/>
      <c r="L57" s="26" t="s">
        <v>34</v>
      </c>
      <c r="M57" s="26" t="s">
        <v>40</v>
      </c>
      <c r="N57" s="18" t="s">
        <v>300</v>
      </c>
      <c r="O57" s="3" t="s">
        <v>287</v>
      </c>
      <c r="P57" s="26" t="s">
        <v>268</v>
      </c>
      <c r="Q57" s="16" t="s">
        <v>20</v>
      </c>
      <c r="R57" s="16"/>
      <c r="S57" s="40">
        <v>0</v>
      </c>
      <c r="T57" s="88">
        <v>3</v>
      </c>
      <c r="U57" s="88">
        <v>1</v>
      </c>
      <c r="V57" s="192" t="s">
        <v>275</v>
      </c>
      <c r="W57" s="42">
        <v>0</v>
      </c>
      <c r="X57" s="88">
        <v>1</v>
      </c>
      <c r="Y57" s="61">
        <f t="shared" si="4"/>
        <v>1</v>
      </c>
      <c r="Z57" s="70" t="s">
        <v>392</v>
      </c>
      <c r="AA57" s="101" t="s">
        <v>405</v>
      </c>
      <c r="AB57" s="40">
        <v>0</v>
      </c>
      <c r="AC57" s="61">
        <v>0</v>
      </c>
      <c r="AD57" s="137">
        <v>1</v>
      </c>
      <c r="AE57" s="167" t="s">
        <v>275</v>
      </c>
      <c r="AF57" s="42">
        <v>0</v>
      </c>
      <c r="AG57" s="158">
        <v>1</v>
      </c>
      <c r="AH57" s="69">
        <f t="shared" si="15"/>
        <v>1</v>
      </c>
      <c r="AI57" s="161" t="s">
        <v>473</v>
      </c>
      <c r="AJ57" s="165" t="s">
        <v>474</v>
      </c>
      <c r="AK57" s="42">
        <v>0</v>
      </c>
      <c r="AL57" s="69">
        <v>0</v>
      </c>
      <c r="AM57" s="137">
        <v>1</v>
      </c>
      <c r="AN57" s="167" t="s">
        <v>275</v>
      </c>
      <c r="AO57" s="42">
        <v>0</v>
      </c>
      <c r="AP57" s="137"/>
      <c r="AQ57" s="167"/>
      <c r="AR57" s="42">
        <v>0</v>
      </c>
      <c r="AS57" s="16">
        <f t="shared" si="16"/>
        <v>2</v>
      </c>
      <c r="AT57" s="202">
        <f t="shared" si="17"/>
        <v>0.66666666666666663</v>
      </c>
      <c r="AU57" s="209">
        <f t="shared" si="8"/>
        <v>0</v>
      </c>
      <c r="AV57" s="26" t="s">
        <v>526</v>
      </c>
    </row>
    <row r="58" spans="1:48" ht="112.5" customHeight="1" x14ac:dyDescent="0.2">
      <c r="A58" s="285"/>
      <c r="B58" s="26" t="s">
        <v>132</v>
      </c>
      <c r="C58" s="18" t="s">
        <v>135</v>
      </c>
      <c r="D58" s="46"/>
      <c r="E58" s="144" t="s">
        <v>434</v>
      </c>
      <c r="F58" s="26" t="s">
        <v>93</v>
      </c>
      <c r="G58" s="26" t="s">
        <v>93</v>
      </c>
      <c r="H58" s="26" t="s">
        <v>54</v>
      </c>
      <c r="I58" s="2"/>
      <c r="J58" s="2"/>
      <c r="K58" s="2"/>
      <c r="L58" s="26" t="s">
        <v>34</v>
      </c>
      <c r="M58" s="26" t="s">
        <v>40</v>
      </c>
      <c r="N58" s="27" t="s">
        <v>301</v>
      </c>
      <c r="O58" s="2" t="s">
        <v>267</v>
      </c>
      <c r="P58" s="26" t="s">
        <v>268</v>
      </c>
      <c r="Q58" s="16" t="s">
        <v>20</v>
      </c>
      <c r="R58" s="16"/>
      <c r="S58" s="40">
        <v>0</v>
      </c>
      <c r="T58" s="88">
        <v>5</v>
      </c>
      <c r="U58" s="88">
        <v>2</v>
      </c>
      <c r="V58" s="68" t="s">
        <v>302</v>
      </c>
      <c r="W58" s="42">
        <v>0</v>
      </c>
      <c r="X58" s="88">
        <v>2</v>
      </c>
      <c r="Y58" s="61">
        <f t="shared" si="4"/>
        <v>1</v>
      </c>
      <c r="Z58" s="70" t="s">
        <v>406</v>
      </c>
      <c r="AA58" s="101" t="s">
        <v>393</v>
      </c>
      <c r="AB58" s="40">
        <v>0</v>
      </c>
      <c r="AC58" s="61">
        <v>0</v>
      </c>
      <c r="AD58" s="133">
        <v>3</v>
      </c>
      <c r="AE58" s="149" t="s">
        <v>303</v>
      </c>
      <c r="AF58" s="42">
        <v>0</v>
      </c>
      <c r="AG58" s="88">
        <v>3</v>
      </c>
      <c r="AH58" s="69">
        <f t="shared" si="15"/>
        <v>1</v>
      </c>
      <c r="AI58" s="161" t="s">
        <v>475</v>
      </c>
      <c r="AJ58" s="165" t="s">
        <v>476</v>
      </c>
      <c r="AK58" s="42">
        <v>0</v>
      </c>
      <c r="AL58" s="69">
        <v>0</v>
      </c>
      <c r="AM58" s="133"/>
      <c r="AN58" s="149"/>
      <c r="AO58" s="42">
        <v>0</v>
      </c>
      <c r="AP58" s="133"/>
      <c r="AQ58" s="149"/>
      <c r="AR58" s="42">
        <v>0</v>
      </c>
      <c r="AS58" s="16">
        <f t="shared" si="16"/>
        <v>5</v>
      </c>
      <c r="AT58" s="202">
        <f t="shared" si="17"/>
        <v>1</v>
      </c>
      <c r="AU58" s="209">
        <f t="shared" si="8"/>
        <v>0</v>
      </c>
      <c r="AV58" s="26" t="s">
        <v>526</v>
      </c>
    </row>
    <row r="59" spans="1:48" ht="98.25" customHeight="1" x14ac:dyDescent="0.2">
      <c r="A59" s="285"/>
      <c r="B59" s="26" t="s">
        <v>132</v>
      </c>
      <c r="C59" s="18" t="s">
        <v>135</v>
      </c>
      <c r="D59" s="46"/>
      <c r="E59" s="144" t="s">
        <v>434</v>
      </c>
      <c r="F59" s="26" t="s">
        <v>93</v>
      </c>
      <c r="G59" s="26" t="s">
        <v>256</v>
      </c>
      <c r="H59" s="26" t="s">
        <v>54</v>
      </c>
      <c r="I59" s="2"/>
      <c r="J59" s="2"/>
      <c r="K59" s="2"/>
      <c r="L59" s="26" t="s">
        <v>34</v>
      </c>
      <c r="M59" s="26" t="s">
        <v>40</v>
      </c>
      <c r="N59" s="27" t="s">
        <v>304</v>
      </c>
      <c r="O59" s="2" t="s">
        <v>305</v>
      </c>
      <c r="P59" s="26" t="s">
        <v>268</v>
      </c>
      <c r="Q59" s="16" t="s">
        <v>20</v>
      </c>
      <c r="R59" s="16"/>
      <c r="S59" s="40">
        <v>0</v>
      </c>
      <c r="T59" s="88">
        <v>3</v>
      </c>
      <c r="U59" s="75"/>
      <c r="V59" s="68"/>
      <c r="W59" s="42">
        <v>0</v>
      </c>
      <c r="X59" s="33"/>
      <c r="Y59" s="61">
        <v>0</v>
      </c>
      <c r="Z59" s="42"/>
      <c r="AA59" s="42"/>
      <c r="AB59" s="40">
        <v>0</v>
      </c>
      <c r="AC59" s="61">
        <v>0</v>
      </c>
      <c r="AD59" s="133">
        <v>1</v>
      </c>
      <c r="AE59" s="22" t="s">
        <v>306</v>
      </c>
      <c r="AF59" s="42">
        <v>0</v>
      </c>
      <c r="AG59" s="88">
        <v>1</v>
      </c>
      <c r="AH59" s="69">
        <f t="shared" si="15"/>
        <v>1</v>
      </c>
      <c r="AI59" s="161" t="s">
        <v>485</v>
      </c>
      <c r="AJ59" s="165" t="s">
        <v>486</v>
      </c>
      <c r="AK59" s="42">
        <v>0</v>
      </c>
      <c r="AL59" s="69">
        <v>0</v>
      </c>
      <c r="AM59" s="133">
        <v>2</v>
      </c>
      <c r="AN59" s="25" t="s">
        <v>307</v>
      </c>
      <c r="AO59" s="42">
        <v>0</v>
      </c>
      <c r="AP59" s="133"/>
      <c r="AQ59" s="25"/>
      <c r="AR59" s="42">
        <v>0</v>
      </c>
      <c r="AS59" s="16">
        <f t="shared" si="16"/>
        <v>1</v>
      </c>
      <c r="AT59" s="202">
        <f t="shared" si="17"/>
        <v>0.33333333333333331</v>
      </c>
      <c r="AU59" s="209">
        <f t="shared" si="8"/>
        <v>0</v>
      </c>
      <c r="AV59" s="26" t="s">
        <v>526</v>
      </c>
    </row>
    <row r="60" spans="1:48" ht="87.75" customHeight="1" x14ac:dyDescent="0.2">
      <c r="A60" s="285"/>
      <c r="B60" s="26" t="s">
        <v>132</v>
      </c>
      <c r="C60" s="18" t="s">
        <v>135</v>
      </c>
      <c r="D60" s="46"/>
      <c r="E60" s="144" t="s">
        <v>434</v>
      </c>
      <c r="F60" s="26" t="s">
        <v>93</v>
      </c>
      <c r="G60" s="26" t="s">
        <v>256</v>
      </c>
      <c r="H60" s="26" t="s">
        <v>54</v>
      </c>
      <c r="I60" s="2"/>
      <c r="J60" s="2"/>
      <c r="K60" s="2"/>
      <c r="L60" s="26" t="s">
        <v>34</v>
      </c>
      <c r="M60" s="26" t="s">
        <v>40</v>
      </c>
      <c r="N60" s="27" t="s">
        <v>308</v>
      </c>
      <c r="O60" s="2" t="s">
        <v>309</v>
      </c>
      <c r="P60" s="26" t="s">
        <v>310</v>
      </c>
      <c r="Q60" s="16" t="s">
        <v>19</v>
      </c>
      <c r="R60" s="16"/>
      <c r="S60" s="40">
        <v>0</v>
      </c>
      <c r="T60" s="69">
        <v>1</v>
      </c>
      <c r="U60" s="69">
        <v>1</v>
      </c>
      <c r="V60" s="192" t="s">
        <v>311</v>
      </c>
      <c r="W60" s="42">
        <v>0</v>
      </c>
      <c r="X60" s="69">
        <v>1</v>
      </c>
      <c r="Y60" s="61">
        <f t="shared" si="4"/>
        <v>1</v>
      </c>
      <c r="Z60" s="81" t="s">
        <v>394</v>
      </c>
      <c r="AA60" s="81" t="s">
        <v>395</v>
      </c>
      <c r="AB60" s="40">
        <v>0</v>
      </c>
      <c r="AC60" s="61">
        <v>0</v>
      </c>
      <c r="AD60" s="69">
        <v>1</v>
      </c>
      <c r="AE60" s="17" t="s">
        <v>322</v>
      </c>
      <c r="AF60" s="42">
        <v>0</v>
      </c>
      <c r="AG60" s="148">
        <v>1</v>
      </c>
      <c r="AH60" s="69">
        <f t="shared" si="15"/>
        <v>1</v>
      </c>
      <c r="AI60" s="161" t="s">
        <v>477</v>
      </c>
      <c r="AJ60" s="165" t="s">
        <v>478</v>
      </c>
      <c r="AK60" s="42">
        <v>0</v>
      </c>
      <c r="AL60" s="69">
        <v>0</v>
      </c>
      <c r="AM60" s="69">
        <v>1</v>
      </c>
      <c r="AN60" s="155" t="s">
        <v>311</v>
      </c>
      <c r="AO60" s="42">
        <v>0</v>
      </c>
      <c r="AP60" s="69">
        <v>1</v>
      </c>
      <c r="AQ60" s="155" t="s">
        <v>311</v>
      </c>
      <c r="AR60" s="42">
        <v>0</v>
      </c>
      <c r="AS60" s="16">
        <f t="shared" si="16"/>
        <v>2</v>
      </c>
      <c r="AT60" s="202">
        <v>0.5</v>
      </c>
      <c r="AU60" s="209">
        <f t="shared" si="8"/>
        <v>0</v>
      </c>
      <c r="AV60" s="26" t="s">
        <v>526</v>
      </c>
    </row>
    <row r="61" spans="1:48" ht="114.75" customHeight="1" x14ac:dyDescent="0.2">
      <c r="A61" s="285"/>
      <c r="B61" s="26" t="s">
        <v>132</v>
      </c>
      <c r="C61" s="18" t="s">
        <v>135</v>
      </c>
      <c r="D61" s="46"/>
      <c r="E61" s="144" t="s">
        <v>434</v>
      </c>
      <c r="F61" s="26" t="s">
        <v>93</v>
      </c>
      <c r="G61" s="26" t="s">
        <v>256</v>
      </c>
      <c r="H61" s="26" t="s">
        <v>54</v>
      </c>
      <c r="I61" s="2"/>
      <c r="J61" s="2"/>
      <c r="K61" s="2"/>
      <c r="L61" s="26" t="s">
        <v>34</v>
      </c>
      <c r="M61" s="26" t="s">
        <v>40</v>
      </c>
      <c r="N61" s="27" t="s">
        <v>312</v>
      </c>
      <c r="O61" s="2" t="s">
        <v>313</v>
      </c>
      <c r="P61" s="26" t="s">
        <v>268</v>
      </c>
      <c r="Q61" s="16" t="s">
        <v>20</v>
      </c>
      <c r="R61" s="16"/>
      <c r="S61" s="40">
        <v>0</v>
      </c>
      <c r="T61" s="88">
        <v>1</v>
      </c>
      <c r="U61" s="75"/>
      <c r="V61" s="68"/>
      <c r="W61" s="42">
        <v>0</v>
      </c>
      <c r="X61" s="33"/>
      <c r="Y61" s="61">
        <v>0</v>
      </c>
      <c r="Z61" s="42"/>
      <c r="AA61" s="42"/>
      <c r="AB61" s="40">
        <v>0</v>
      </c>
      <c r="AC61" s="61">
        <v>0</v>
      </c>
      <c r="AD61" s="133">
        <v>1</v>
      </c>
      <c r="AE61" s="48" t="s">
        <v>314</v>
      </c>
      <c r="AF61" s="42">
        <v>0</v>
      </c>
      <c r="AG61" s="88"/>
      <c r="AH61" s="69">
        <f t="shared" si="15"/>
        <v>0</v>
      </c>
      <c r="AI61" s="161" t="s">
        <v>479</v>
      </c>
      <c r="AJ61" s="165"/>
      <c r="AK61" s="42">
        <v>0</v>
      </c>
      <c r="AL61" s="69">
        <v>0</v>
      </c>
      <c r="AM61" s="133"/>
      <c r="AN61" s="167"/>
      <c r="AO61" s="42">
        <v>0</v>
      </c>
      <c r="AP61" s="133"/>
      <c r="AQ61" s="167"/>
      <c r="AR61" s="42">
        <v>0</v>
      </c>
      <c r="AS61" s="16">
        <f t="shared" si="16"/>
        <v>0</v>
      </c>
      <c r="AT61" s="202">
        <f t="shared" si="17"/>
        <v>0</v>
      </c>
      <c r="AU61" s="209">
        <f t="shared" si="8"/>
        <v>0</v>
      </c>
      <c r="AV61" s="26" t="s">
        <v>526</v>
      </c>
    </row>
    <row r="62" spans="1:48" ht="67.5" customHeight="1" x14ac:dyDescent="0.2">
      <c r="A62" s="285"/>
      <c r="B62" s="26" t="s">
        <v>132</v>
      </c>
      <c r="C62" s="18" t="s">
        <v>135</v>
      </c>
      <c r="D62" s="46"/>
      <c r="E62" s="144" t="s">
        <v>434</v>
      </c>
      <c r="F62" s="26" t="s">
        <v>93</v>
      </c>
      <c r="G62" s="26" t="s">
        <v>256</v>
      </c>
      <c r="H62" s="26" t="s">
        <v>54</v>
      </c>
      <c r="I62" s="2"/>
      <c r="J62" s="2"/>
      <c r="K62" s="2"/>
      <c r="L62" s="26" t="s">
        <v>34</v>
      </c>
      <c r="M62" s="26" t="s">
        <v>40</v>
      </c>
      <c r="N62" s="18" t="s">
        <v>315</v>
      </c>
      <c r="O62" s="2" t="s">
        <v>316</v>
      </c>
      <c r="P62" s="26" t="s">
        <v>268</v>
      </c>
      <c r="Q62" s="16" t="s">
        <v>20</v>
      </c>
      <c r="R62" s="16"/>
      <c r="S62" s="40">
        <v>0</v>
      </c>
      <c r="T62" s="88">
        <v>1</v>
      </c>
      <c r="U62" s="75"/>
      <c r="V62" s="68"/>
      <c r="W62" s="42">
        <v>0</v>
      </c>
      <c r="X62" s="33"/>
      <c r="Y62" s="61">
        <v>0</v>
      </c>
      <c r="Z62" s="42"/>
      <c r="AA62" s="42"/>
      <c r="AB62" s="40">
        <v>0</v>
      </c>
      <c r="AC62" s="61">
        <v>0</v>
      </c>
      <c r="AD62" s="133"/>
      <c r="AE62" s="3"/>
      <c r="AF62" s="42">
        <v>0</v>
      </c>
      <c r="AG62" s="88"/>
      <c r="AH62" s="69">
        <v>0</v>
      </c>
      <c r="AI62" s="70"/>
      <c r="AJ62" s="42"/>
      <c r="AK62" s="42">
        <v>0</v>
      </c>
      <c r="AL62" s="69">
        <v>0</v>
      </c>
      <c r="AM62" s="133">
        <v>1</v>
      </c>
      <c r="AN62" s="3" t="s">
        <v>317</v>
      </c>
      <c r="AO62" s="42">
        <v>0</v>
      </c>
      <c r="AP62" s="133"/>
      <c r="AQ62" s="3"/>
      <c r="AR62" s="42">
        <v>0</v>
      </c>
      <c r="AS62" s="16">
        <f t="shared" si="16"/>
        <v>0</v>
      </c>
      <c r="AT62" s="202">
        <f t="shared" si="17"/>
        <v>0</v>
      </c>
      <c r="AU62" s="209">
        <f t="shared" si="8"/>
        <v>0</v>
      </c>
      <c r="AV62" s="26" t="s">
        <v>526</v>
      </c>
    </row>
    <row r="63" spans="1:48" ht="56.25" customHeight="1" x14ac:dyDescent="0.2">
      <c r="A63" s="286"/>
      <c r="B63" s="26" t="s">
        <v>132</v>
      </c>
      <c r="C63" s="18" t="s">
        <v>135</v>
      </c>
      <c r="D63" s="46"/>
      <c r="E63" s="144" t="s">
        <v>434</v>
      </c>
      <c r="F63" s="26" t="s">
        <v>93</v>
      </c>
      <c r="G63" s="26" t="s">
        <v>256</v>
      </c>
      <c r="H63" s="26" t="s">
        <v>51</v>
      </c>
      <c r="I63" s="2"/>
      <c r="J63" s="2"/>
      <c r="K63" s="2"/>
      <c r="L63" s="26" t="s">
        <v>34</v>
      </c>
      <c r="M63" s="26" t="s">
        <v>40</v>
      </c>
      <c r="N63" s="18" t="s">
        <v>318</v>
      </c>
      <c r="O63" s="2" t="s">
        <v>319</v>
      </c>
      <c r="P63" s="26" t="s">
        <v>268</v>
      </c>
      <c r="Q63" s="16" t="s">
        <v>20</v>
      </c>
      <c r="R63" s="16"/>
      <c r="S63" s="40">
        <v>0</v>
      </c>
      <c r="T63" s="88">
        <v>1</v>
      </c>
      <c r="U63" s="88">
        <v>1</v>
      </c>
      <c r="V63" s="68" t="s">
        <v>320</v>
      </c>
      <c r="W63" s="42">
        <v>0</v>
      </c>
      <c r="X63" s="88">
        <v>1</v>
      </c>
      <c r="Y63" s="61">
        <f t="shared" si="4"/>
        <v>1</v>
      </c>
      <c r="Z63" s="81" t="s">
        <v>407</v>
      </c>
      <c r="AA63" s="81" t="s">
        <v>396</v>
      </c>
      <c r="AB63" s="40">
        <v>0</v>
      </c>
      <c r="AC63" s="61">
        <v>0</v>
      </c>
      <c r="AD63" s="133"/>
      <c r="AE63" s="48"/>
      <c r="AF63" s="42">
        <v>0</v>
      </c>
      <c r="AG63" s="88"/>
      <c r="AH63" s="69">
        <v>0</v>
      </c>
      <c r="AI63" s="70"/>
      <c r="AJ63" s="42"/>
      <c r="AK63" s="42">
        <v>0</v>
      </c>
      <c r="AL63" s="69">
        <v>0</v>
      </c>
      <c r="AM63" s="133"/>
      <c r="AN63" s="167"/>
      <c r="AO63" s="42">
        <v>0</v>
      </c>
      <c r="AP63" s="133"/>
      <c r="AQ63" s="167"/>
      <c r="AR63" s="42">
        <v>0</v>
      </c>
      <c r="AS63" s="16">
        <f t="shared" si="16"/>
        <v>1</v>
      </c>
      <c r="AT63" s="202">
        <f t="shared" si="17"/>
        <v>1</v>
      </c>
      <c r="AU63" s="209">
        <f t="shared" si="8"/>
        <v>0</v>
      </c>
      <c r="AV63" s="26" t="s">
        <v>526</v>
      </c>
    </row>
    <row r="64" spans="1:48" ht="135.75" customHeight="1" x14ac:dyDescent="0.2">
      <c r="B64" s="26" t="s">
        <v>132</v>
      </c>
      <c r="C64" s="2" t="s">
        <v>135</v>
      </c>
      <c r="D64" s="2"/>
      <c r="E64" s="144" t="s">
        <v>434</v>
      </c>
      <c r="F64" s="26" t="s">
        <v>95</v>
      </c>
      <c r="G64" s="26" t="s">
        <v>109</v>
      </c>
      <c r="H64" s="26"/>
      <c r="I64" s="2" t="s">
        <v>87</v>
      </c>
      <c r="J64" s="2" t="s">
        <v>88</v>
      </c>
      <c r="K64" s="2" t="s">
        <v>89</v>
      </c>
      <c r="L64" s="26" t="s">
        <v>27</v>
      </c>
      <c r="M64" s="26" t="s">
        <v>36</v>
      </c>
      <c r="N64" s="3" t="s">
        <v>151</v>
      </c>
      <c r="O64" s="243" t="s">
        <v>152</v>
      </c>
      <c r="P64" s="244" t="s">
        <v>153</v>
      </c>
      <c r="Q64" s="21" t="s">
        <v>20</v>
      </c>
      <c r="R64" s="16"/>
      <c r="S64" s="231"/>
      <c r="T64" s="88">
        <v>4</v>
      </c>
      <c r="U64" s="88">
        <v>1</v>
      </c>
      <c r="V64" s="68" t="s">
        <v>154</v>
      </c>
      <c r="W64" s="42">
        <v>10948000</v>
      </c>
      <c r="X64" s="88">
        <v>1</v>
      </c>
      <c r="Y64" s="61">
        <f t="shared" ref="Y64" si="18">IF(ISERROR(X64/U64)," No programado 1er trimestre",(X64/U64))</f>
        <v>1</v>
      </c>
      <c r="Z64" s="70" t="s">
        <v>423</v>
      </c>
      <c r="AA64" s="109" t="s">
        <v>154</v>
      </c>
      <c r="AB64" s="42">
        <v>10948000</v>
      </c>
      <c r="AC64" s="61">
        <f>AB64/W64</f>
        <v>1</v>
      </c>
      <c r="AD64" s="52">
        <v>1</v>
      </c>
      <c r="AE64" s="3" t="s">
        <v>154</v>
      </c>
      <c r="AF64" s="240">
        <v>46740000</v>
      </c>
      <c r="AG64" s="88">
        <v>1</v>
      </c>
      <c r="AH64" s="69">
        <f>AG64/AD64</f>
        <v>1</v>
      </c>
      <c r="AI64" s="70" t="s">
        <v>492</v>
      </c>
      <c r="AJ64" s="170" t="s">
        <v>493</v>
      </c>
      <c r="AK64" s="241">
        <v>46740000</v>
      </c>
      <c r="AL64" s="69">
        <f>AK64/AF64</f>
        <v>1</v>
      </c>
      <c r="AM64" s="52">
        <v>1</v>
      </c>
      <c r="AN64" s="3" t="s">
        <v>154</v>
      </c>
      <c r="AO64" s="242">
        <v>93170000</v>
      </c>
      <c r="AP64" s="52">
        <v>1</v>
      </c>
      <c r="AQ64" s="3" t="s">
        <v>154</v>
      </c>
      <c r="AR64" s="242">
        <v>203634000</v>
      </c>
      <c r="AS64" s="16">
        <f t="shared" si="16"/>
        <v>2</v>
      </c>
      <c r="AT64" s="202">
        <f t="shared" si="17"/>
        <v>0.5</v>
      </c>
      <c r="AU64" s="232">
        <f>AB64+AK64</f>
        <v>57688000</v>
      </c>
      <c r="AV64" s="201" t="e">
        <f>AU64/S64</f>
        <v>#DIV/0!</v>
      </c>
    </row>
    <row r="65" spans="19:23" x14ac:dyDescent="0.2">
      <c r="S65" s="63"/>
      <c r="U65" s="64"/>
      <c r="V65" s="4"/>
      <c r="W65" s="66"/>
    </row>
    <row r="66" spans="19:23" x14ac:dyDescent="0.2">
      <c r="S66" s="36"/>
      <c r="U66" s="65"/>
    </row>
    <row r="67" spans="19:23" x14ac:dyDescent="0.2">
      <c r="U67" s="64"/>
    </row>
    <row r="68" spans="19:23" x14ac:dyDescent="0.2">
      <c r="S68" s="37"/>
    </row>
    <row r="70" spans="19:23" x14ac:dyDescent="0.2">
      <c r="V70" s="67"/>
    </row>
  </sheetData>
  <mergeCells count="125">
    <mergeCell ref="AH14:AH15"/>
    <mergeCell ref="AI14:AI15"/>
    <mergeCell ref="AJ14:AJ15"/>
    <mergeCell ref="AD14:AD15"/>
    <mergeCell ref="AE14:AE15"/>
    <mergeCell ref="AG14:AG15"/>
    <mergeCell ref="X14:X15"/>
    <mergeCell ref="Y14:Y15"/>
    <mergeCell ref="Z14:Z15"/>
    <mergeCell ref="AA14:AA15"/>
    <mergeCell ref="T14:T15"/>
    <mergeCell ref="U14:U15"/>
    <mergeCell ref="V14:V15"/>
    <mergeCell ref="A6:A9"/>
    <mergeCell ref="B6:B9"/>
    <mergeCell ref="C6:C9"/>
    <mergeCell ref="D6:D9"/>
    <mergeCell ref="E6:E9"/>
    <mergeCell ref="L6:L9"/>
    <mergeCell ref="M6:M9"/>
    <mergeCell ref="O6:O9"/>
    <mergeCell ref="P6:P9"/>
    <mergeCell ref="A1:C3"/>
    <mergeCell ref="D1:AR1"/>
    <mergeCell ref="D2:AR2"/>
    <mergeCell ref="D3:AR3"/>
    <mergeCell ref="A4:AR4"/>
    <mergeCell ref="R6:R9"/>
    <mergeCell ref="S6:S9"/>
    <mergeCell ref="T5:AR6"/>
    <mergeCell ref="T7:T9"/>
    <mergeCell ref="U7:W8"/>
    <mergeCell ref="AB8:AC8"/>
    <mergeCell ref="X7:AC7"/>
    <mergeCell ref="X8:AA8"/>
    <mergeCell ref="AD7:AF8"/>
    <mergeCell ref="AP7:AR8"/>
    <mergeCell ref="AG8:AJ8"/>
    <mergeCell ref="AK8:AL8"/>
    <mergeCell ref="AG7:AL7"/>
    <mergeCell ref="A5:K5"/>
    <mergeCell ref="L5:M5"/>
    <mergeCell ref="N5:N9"/>
    <mergeCell ref="O5:Q5"/>
    <mergeCell ref="R5:S5"/>
    <mergeCell ref="K6:K9"/>
    <mergeCell ref="W10:W12"/>
    <mergeCell ref="AF10:AF12"/>
    <mergeCell ref="AO10:AO12"/>
    <mergeCell ref="AC10:AC12"/>
    <mergeCell ref="AB10:AB12"/>
    <mergeCell ref="AK10:AK12"/>
    <mergeCell ref="AL10:AL12"/>
    <mergeCell ref="F30:F31"/>
    <mergeCell ref="J6:J9"/>
    <mergeCell ref="F6:F9"/>
    <mergeCell ref="G6:G9"/>
    <mergeCell ref="H6:H9"/>
    <mergeCell ref="I6:I9"/>
    <mergeCell ref="G14:G15"/>
    <mergeCell ref="H14:H15"/>
    <mergeCell ref="I14:I15"/>
    <mergeCell ref="J14:J15"/>
    <mergeCell ref="Q6:Q9"/>
    <mergeCell ref="K14:K15"/>
    <mergeCell ref="L14:L15"/>
    <mergeCell ref="M14:M15"/>
    <mergeCell ref="N14:N15"/>
    <mergeCell ref="O14:O15"/>
    <mergeCell ref="F14:F15"/>
    <mergeCell ref="B30:B31"/>
    <mergeCell ref="C30:C31"/>
    <mergeCell ref="D30:D31"/>
    <mergeCell ref="A10:A63"/>
    <mergeCell ref="T30:T31"/>
    <mergeCell ref="G30:G31"/>
    <mergeCell ref="H30:H31"/>
    <mergeCell ref="I30:I31"/>
    <mergeCell ref="J30:J31"/>
    <mergeCell ref="K30:K31"/>
    <mergeCell ref="L30:L31"/>
    <mergeCell ref="M30:M31"/>
    <mergeCell ref="N30:N31"/>
    <mergeCell ref="O30:O31"/>
    <mergeCell ref="P30:P31"/>
    <mergeCell ref="Q30:Q31"/>
    <mergeCell ref="R10:R12"/>
    <mergeCell ref="S10:S12"/>
    <mergeCell ref="B14:B15"/>
    <mergeCell ref="C14:C15"/>
    <mergeCell ref="D14:D15"/>
    <mergeCell ref="E14:E15"/>
    <mergeCell ref="P14:P15"/>
    <mergeCell ref="Q14:Q15"/>
    <mergeCell ref="U30:U31"/>
    <mergeCell ref="V30:V31"/>
    <mergeCell ref="AD30:AD31"/>
    <mergeCell ref="AE30:AE31"/>
    <mergeCell ref="AM30:AM31"/>
    <mergeCell ref="X30:X31"/>
    <mergeCell ref="Y30:Y31"/>
    <mergeCell ref="Z30:Z31"/>
    <mergeCell ref="AA30:AA31"/>
    <mergeCell ref="AI30:AI31"/>
    <mergeCell ref="AG30:AG31"/>
    <mergeCell ref="AJ30:AJ31"/>
    <mergeCell ref="AH30:AH31"/>
    <mergeCell ref="AS30:AS31"/>
    <mergeCell ref="AT30:AT31"/>
    <mergeCell ref="AN30:AN31"/>
    <mergeCell ref="AP30:AP31"/>
    <mergeCell ref="AQ30:AQ31"/>
    <mergeCell ref="AR10:AR12"/>
    <mergeCell ref="AM7:AO8"/>
    <mergeCell ref="AU10:AU12"/>
    <mergeCell ref="AS7:AV7"/>
    <mergeCell ref="AS8:AT8"/>
    <mergeCell ref="AU8:AV8"/>
    <mergeCell ref="AV10:AV12"/>
    <mergeCell ref="AT14:AT15"/>
    <mergeCell ref="AM14:AM15"/>
    <mergeCell ref="AN14:AN15"/>
    <mergeCell ref="AP14:AP15"/>
    <mergeCell ref="AQ14:AQ15"/>
    <mergeCell ref="AS14:AS15"/>
  </mergeCells>
  <dataValidations xWindow="1322" yWindow="883" count="13">
    <dataValidation type="decimal" allowBlank="1" showInputMessage="1" showErrorMessage="1" error="Solo es permitido digitar cifras mayores o iguales a cero." sqref="AR36 AF36 AJ36:AK36" xr:uid="{00000000-0002-0000-0000-000000000000}">
      <formula1>0</formula1>
      <formula2>9.99999999999999E+62</formula2>
    </dataValidation>
    <dataValidation allowBlank="1" showInputMessage="1" showErrorMessage="1" promptTitle="Valor Asignado" prompt="Ingrese el valor con el cual se financia la actividad" sqref="AR37 T22 S44:S63 S21:S41" xr:uid="{00000000-0002-0000-0000-000001000000}"/>
    <dataValidation allowBlank="1" showInputMessage="1" showErrorMessage="1" promptTitle="Nombre del indicador " prompt="Coloque el nombre del indicador con el cual va a medir la actividad." sqref="P39 P24 O21:O25 O44:O63 O28:O30 O32:O41" xr:uid="{00000000-0002-0000-0000-000002000000}"/>
    <dataValidation allowBlank="1" showInputMessage="1" showErrorMessage="1" promptTitle="Fórmula indicador" prompt="Escriba la fórmula de cálculo con la cual va a medir el indicador" sqref="P25 P40:P41 P21:P23 AE32 V32 P44:P63 P36:P38 P27:P30 P32:P33" xr:uid="{00000000-0002-0000-0000-000003000000}"/>
    <dataValidation allowBlank="1" showInputMessage="1" showErrorMessage="1" promptTitle="Actividad" prompt="Formule la actividad a desarrollar " sqref="N16 N38:N41 N25:N26 N62:N63 N46:N50 N52:N57" xr:uid="{00000000-0002-0000-0000-000004000000}"/>
    <dataValidation allowBlank="1" showInputMessage="1" showErrorMessage="1" promptTitle="Programación de recursos" prompt="Especifique la cantidad de recursos que va a ejecutar durante el trimestre para el cumplimiento de la meta." sqref="AR26:AR30 AF21 AR23:AR24 AQ37 AI55 AR10 AO44:AO63 AO23:AO24 AJ23:AK24 Z21:AA21 Z56:AA63 AO33:AO41 AR33:AR35 AJ44:AJ45 AF44:AF63 AO26:AO30 AO21 W10 W44:W63 W32:W40 W21 W23:W24 W26:W30 AR45:AR63 Y32:Y64 Z23:AA24 Z32:AA40 AC10 Z26:AA30 Y10:AA10 Z44:AA54 Z55 AJ26:AK30 AF37:AF41 AF33:AF35 AI32:AJ32 AF26:AF30 AF23:AF24 AJ37:AK41 AK44:AK63 AJ62:AJ63 AO10 AI34:AJ35 AR21 AR38:AR43 AJ21:AK21 Y11:Y14 Y16:Y30" xr:uid="{00000000-0002-0000-0000-000005000000}"/>
    <dataValidation allowBlank="1" showInputMessage="1" showErrorMessage="1" promptTitle="Dependencia" prompt="Seleccionela dependencia a la cual corresponde El Plan que esta formulando" sqref="L6:L7" xr:uid="{00000000-0002-0000-0000-000006000000}"/>
    <dataValidation allowBlank="1" showInputMessage="1" showErrorMessage="1" promptTitle="Programación Meta" prompt="Ingrese la meta física a ejecutar (valor) durante el trimestre, para cumplir la meta anual." sqref="AM16:AM17 U16 AD16 AG23:AG24 AN25:AO25 U26:U27 AP23:AP27 Z25:AA25 AP16:AP17 AQ25:AR25 AM21:AM27 AN23 AD21 AO22:AP22 AP61:AP63 AG33 AD32:AD41 U32:U41 AM32:AM41 AD61:AD63 U61:U63 AM61:AM63 U44 AD44 AJ25:AK25 AM44 U46:U54 U56:U59 AD46:AD54 AD56:AD59 AM46:AM54 AM56:AM59 AP46:AP54 AP56:AP59 U25:W25 U23:U24 Z22:AA22 AB22:AB24 AD23:AD27 AE25:AF25 U21 AJ22 AP21 AR22 AP44 AR44 AP32:AP41" xr:uid="{00000000-0002-0000-0000-000007000000}"/>
    <dataValidation allowBlank="1" showInputMessage="1" showErrorMessage="1" promptTitle="Meta Física Anual" prompt="Ingrese la meta física total (valor) que va a ejecutar durante la vigencia." sqref="T16 T61:T63 T32:T41 AP28:AP30 T23:T24 AD28:AD30 AM28:AM30 T44:T54 T56:T59 T21 T26:T30 U28:U30 AG28 AG30" xr:uid="{00000000-0002-0000-0000-000008000000}"/>
    <dataValidation allowBlank="1" showInputMessage="1" showErrorMessage="1" promptTitle="Nombre del Indicador" prompt="Coloque el nombre del indicador con el cual va a medir la actividad." sqref="O16 O46:O57" xr:uid="{00000000-0002-0000-0000-000009000000}"/>
    <dataValidation allowBlank="1" showInputMessage="1" showErrorMessage="1" promptTitle="Fórmula Indicador" prompt="Escriba la fórmula de cálculo con la cual va a medir el indicador" sqref="P16" xr:uid="{00000000-0002-0000-0000-00000A000000}"/>
    <dataValidation allowBlank="1" showInputMessage="1" showErrorMessage="1" promptTitle="Descripción de la meta" prompt="Realice una breve descripción del entregable  con el cual se evidencia el avance o cumplimiento de la meta programada en el trimestre." sqref="AN16 AE21:AE24 AE16 AA55 V10:V16 AQ21:AQ24 AQ38:AQ41 AQ16 AN24 AN32:AN41 AE44:AE64 AQ44:AQ64 V33:V41 AE33:AE41 AN44:AN64 V44:V64 AN21:AN22 V26:V30 AN26:AN30 AQ26:AQ30 AE26:AE30 Z23 V21:V22 V24 AE10:AE14 AN10:AN14 AQ10:AQ14 AQ32:AQ36" xr:uid="{00000000-0002-0000-0000-00000B000000}"/>
    <dataValidation allowBlank="1" showInputMessage="1" showErrorMessage="1" prompt="Seleccione la Política del Modelo Integrado de Planeación y Gestión al cual corresponde el indicador o actividad. En caso que no corresponda seleccionar No Aplica (N/A)." sqref="G6:G9" xr:uid="{00000000-0002-0000-0000-00000C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xWindow="1322" yWindow="883" count="30">
        <x14:dataValidation type="list" allowBlank="1" showInputMessage="1" showErrorMessage="1" xr:uid="{00000000-0002-0000-0000-00000D000000}">
          <x14:formula1>
            <xm:f>Rubros!$B$3:$B$6</xm:f>
          </x14:formula1>
          <xm:sqref>R10:R20 R22 R38:R64 R25:R35</xm:sqref>
        </x14:dataValidation>
        <x14:dataValidation type="list" allowBlank="1" showInputMessage="1" showErrorMessage="1" xr:uid="{00000000-0002-0000-0000-00000E000000}">
          <x14:formula1>
            <xm:f>Hoja3!$A$2:$A$7</xm:f>
          </x14:formula1>
          <xm:sqref>I64 I32:I41 I10:I14 I16:I30</xm:sqref>
        </x14:dataValidation>
        <x14:dataValidation type="list" allowBlank="1" showInputMessage="1" showErrorMessage="1" xr:uid="{00000000-0002-0000-0000-00000F000000}">
          <x14:formula1>
            <xm:f>Hoja3!$C$2:$C$9</xm:f>
          </x14:formula1>
          <xm:sqref>K16:K30 K32:K41</xm:sqref>
        </x14:dataValidation>
        <x14:dataValidation type="list" allowBlank="1" showInputMessage="1" showErrorMessage="1" xr:uid="{00000000-0002-0000-0000-000010000000}">
          <x14:formula1>
            <xm:f>'C:\Users\USUARIO\Downloads\[Formato plan de acción 2023_09122022.xlsx]Hoja2'!#REF!</xm:f>
          </x14:formula1>
          <xm:sqref>H21:H26 R23:R24 R21 L21:M26 L29:M29</xm:sqref>
        </x14:dataValidation>
        <x14:dataValidation type="list" allowBlank="1" showInputMessage="1" showErrorMessage="1" xr:uid="{00000000-0002-0000-0000-000011000000}">
          <x14:formula1>
            <xm:f>'https://alimentosparaaprender-my.sharepoint.com/personal/vgalindo_alimentosparaaprender_gov_co/Documents/Escritorio/6_ PAI/2023/PAI 2023/Documentos previo comite/[Formato plan de acción 2023 OCI V2.xlsx]Hoja2'!#REF!</xm:f>
          </x14:formula1>
          <xm:sqref>L38:M41 H38:H41</xm:sqref>
        </x14:dataValidation>
        <x14:dataValidation type="list" allowBlank="1" showInputMessage="1" showErrorMessage="1" promptTitle="Unidad de medida" prompt="Escriba la unidad de medida en la cual se va a presentar el resultado del indicador. (porcentaje, número, pesos, etc)" xr:uid="{00000000-0002-0000-0000-000012000000}">
          <x14:formula1>
            <xm:f>'https://alimentosparaaprender-my.sharepoint.com/personal/vgalindo_alimentosparaaprender_gov_co/Documents/Escritorio/6_ PAI/2023/PAI 2023/Documentos previo comite/[Formato plan de acción 2023 OCI V2.xlsx]Hoja2'!#REF!</xm:f>
          </x14:formula1>
          <xm:sqref>Q38:Q41</xm:sqref>
        </x14:dataValidation>
        <x14:dataValidation type="list" allowBlank="1" showInputMessage="1" showErrorMessage="1" xr:uid="{00000000-0002-0000-0000-000013000000}">
          <x14:formula1>
            <xm:f>'https://alimentosparaaprender-my.sharepoint.com/personal/vgalindo_alimentosparaaprender_gov_co/Documents/Escritorio/6_ PAI/2023/PAI 2023/Documentos previo comite/[Formato plan de acción 2023 OCI V2.xlsx]Hoja1'!#REF!</xm:f>
          </x14:formula1>
          <xm:sqref>B39:B63 F38:G41</xm:sqref>
        </x14:dataValidation>
        <x14:dataValidation type="list" allowBlank="1" showInputMessage="1" showErrorMessage="1" xr:uid="{00000000-0002-0000-0000-000014000000}">
          <x14:formula1>
            <xm:f>'C:\Users\USUARIO\Downloads\[Plan de acción 2023 SDI V(161222).xlsx]Hoja2'!#REF!</xm:f>
          </x14:formula1>
          <xm:sqref>L36:M37 H36:H37 R36:R37</xm:sqref>
        </x14:dataValidation>
        <x14:dataValidation type="list" allowBlank="1" showInputMessage="1" showErrorMessage="1" promptTitle="Unidad de medida" prompt="Escriba la unidad de medida en la cual se va a presentar el resultado del indicador. (porcentaje, número, pesos, etc)" xr:uid="{00000000-0002-0000-0000-000015000000}">
          <x14:formula1>
            <xm:f>'C:\Users\USUARIO\Downloads\[Plan de acción 2023 SDI V(161222).xlsx]Hoja2'!#REF!</xm:f>
          </x14:formula1>
          <xm:sqref>Q36:Q37</xm:sqref>
        </x14:dataValidation>
        <x14:dataValidation type="list" allowBlank="1" showInputMessage="1" showErrorMessage="1" xr:uid="{00000000-0002-0000-0000-000016000000}">
          <x14:formula1>
            <xm:f>'C:\Users\USUARIO\Downloads\[Plan de acción 2023 SDI V(161222).xlsx]Hoja1'!#REF!</xm:f>
          </x14:formula1>
          <xm:sqref>F36:G37</xm:sqref>
        </x14:dataValidation>
        <x14:dataValidation type="list" allowBlank="1" showInputMessage="1" showErrorMessage="1" xr:uid="{00000000-0002-0000-0000-000017000000}">
          <x14:formula1>
            <xm:f>'Hoja1 (2)'!$B$27:$B$28</xm:f>
          </x14:formula1>
          <xm:sqref>B64 B10:B14 B16:B20</xm:sqref>
        </x14:dataValidation>
        <x14:dataValidation type="list" allowBlank="1" showInputMessage="1" showErrorMessage="1" xr:uid="{00000000-0002-0000-0000-000018000000}">
          <x14:formula1>
            <xm:f>'Hoja3 (2)'!$C$2:$C$11</xm:f>
          </x14:formula1>
          <xm:sqref>K64 K10:K14</xm:sqref>
        </x14:dataValidation>
        <x14:dataValidation type="list" allowBlank="1" showInputMessage="1" showErrorMessage="1" xr:uid="{00000000-0002-0000-0000-000019000000}">
          <x14:formula1>
            <xm:f>Hoja1!$A$38:$A$56</xm:f>
          </x14:formula1>
          <xm:sqref>G64 G28 G30 G32:G35 G10:G14 G16</xm:sqref>
        </x14:dataValidation>
        <x14:dataValidation type="list" allowBlank="1" showInputMessage="1" showErrorMessage="1" xr:uid="{00000000-0002-0000-0000-00001A000000}">
          <x14:formula1>
            <xm:f>Hoja3!$B$2:$B$7</xm:f>
          </x14:formula1>
          <xm:sqref>K19 J64 J32:J41 J10:J14 J16:J30</xm:sqref>
        </x14:dataValidation>
        <x14:dataValidation type="list" allowBlank="1" showInputMessage="1" showErrorMessage="1" xr:uid="{00000000-0002-0000-0000-00001B000000}">
          <x14:formula1>
            <xm:f>'https://alimentosparaaprender-my.sharepoint.com/personal/vgalindo_alimentosparaaprender_gov_co/Documents/Escritorio/6_ PAI/2023/PAI 2023/Documentos previo comite/[Formato plan de acción 2023 OCI V2.xlsx]Hoja1 (2)'!#REF!</xm:f>
          </x14:formula1>
          <xm:sqref>B38</xm:sqref>
        </x14:dataValidation>
        <x14:dataValidation type="list" allowBlank="1" showInputMessage="1" showErrorMessage="1" xr:uid="{00000000-0002-0000-0000-00001C000000}">
          <x14:formula1>
            <xm:f>'C:\Users\USUARIO\Downloads\[Copia de Formato plan de acción 2023_09122022VFINALMLH.xlsx]Hoja2'!#REF!</xm:f>
          </x14:formula1>
          <xm:sqref>H32:H35 L32:M35</xm:sqref>
        </x14:dataValidation>
        <x14:dataValidation type="list" allowBlank="1" showInputMessage="1" showErrorMessage="1" xr:uid="{00000000-0002-0000-0000-00001D000000}">
          <x14:formula1>
            <xm:f>'C:\Users\USUARIO\Downloads\[Copia de Formato plan de acción 2023_09122022VFINALMLH.xlsx]Hoja1 (2)'!#REF!</xm:f>
          </x14:formula1>
          <xm:sqref>B32:B35</xm:sqref>
        </x14:dataValidation>
        <x14:dataValidation type="list" allowBlank="1" showInputMessage="1" showErrorMessage="1" xr:uid="{00000000-0002-0000-0000-00001E000000}">
          <x14:formula1>
            <xm:f>'C:\Users\USUARIO\Downloads\[Copia de Formato plan de acción 2023_09122022VFINALMLH.xlsx]Hoja1'!#REF!</xm:f>
          </x14:formula1>
          <xm:sqref>F32:F35</xm:sqref>
        </x14:dataValidation>
        <x14:dataValidation type="list" allowBlank="1" showInputMessage="1" showErrorMessage="1" xr:uid="{00000000-0002-0000-0000-00001F000000}">
          <x14:formula1>
            <xm:f>'C:\Users\USUARIO\Downloads\[Formato plan de acción  SACI 2023 16 de diciembre (2) (1).xlsx]Hoja2'!#REF!</xm:f>
          </x14:formula1>
          <xm:sqref>H27:H30 L27:M28 L30:M30</xm:sqref>
        </x14:dataValidation>
        <x14:dataValidation type="list" allowBlank="1" showInputMessage="1" showErrorMessage="1" xr:uid="{00000000-0002-0000-0000-000020000000}">
          <x14:formula1>
            <xm:f>'C:\Users\USUARIO\Downloads\[Formato plan de acción  SACI 2023 16 de diciembre (2) (1).xlsx]Hoja1 (2)'!#REF!</xm:f>
          </x14:formula1>
          <xm:sqref>B27</xm:sqref>
        </x14:dataValidation>
        <x14:dataValidation type="list" allowBlank="1" showInputMessage="1" showErrorMessage="1" xr:uid="{00000000-0002-0000-0000-000021000000}">
          <x14:formula1>
            <xm:f>'C:\Users\USUARIO\Downloads\[Formato plan de acción  SACI 2023 16 de diciembre (2) (1).xlsx]Hoja1'!#REF!</xm:f>
          </x14:formula1>
          <xm:sqref>G29 G27 B28:B30 F27:F30</xm:sqref>
        </x14:dataValidation>
        <x14:dataValidation type="list" allowBlank="1" showInputMessage="1" showErrorMessage="1" promptTitle="Unidad de medida" prompt="Escriba la unidad de medida en la cual se va a presentar el resultado del indicador. (porcentaje, número, pesos, etc)" xr:uid="{00000000-0002-0000-0000-000022000000}">
          <x14:formula1>
            <xm:f>'C:\Users\USUARIO\Downloads\[Formato plan de acción 2023_09122022.xlsx]Hoja2'!#REF!</xm:f>
          </x14:formula1>
          <xm:sqref>Q21 Q23:Q24</xm:sqref>
        </x14:dataValidation>
        <x14:dataValidation type="list" allowBlank="1" showInputMessage="1" showErrorMessage="1" xr:uid="{00000000-0002-0000-0000-000023000000}">
          <x14:formula1>
            <xm:f>'C:\Users\USUARIO\Downloads\[Formato plan de acción 2023_09122022.xlsx]Hoja1'!#REF!</xm:f>
          </x14:formula1>
          <xm:sqref>G21:G22 B21:B26 F21:F26</xm:sqref>
        </x14:dataValidation>
        <x14:dataValidation type="list" allowBlank="1" showInputMessage="1" showErrorMessage="1" xr:uid="{00000000-0002-0000-0000-000024000000}">
          <x14:formula1>
            <xm:f>Hoja1!$A$60:$A$62</xm:f>
          </x14:formula1>
          <xm:sqref>Q64 Q22 Q25 Q10:Q14 Q16:Q20</xm:sqref>
        </x14:dataValidation>
        <x14:dataValidation type="list" allowBlank="1" showInputMessage="1" showErrorMessage="1" xr:uid="{00000000-0002-0000-0000-000025000000}">
          <x14:formula1>
            <xm:f>Hoja1!$B$27:$B$33</xm:f>
          </x14:formula1>
          <xm:sqref>B36:B37</xm:sqref>
        </x14:dataValidation>
        <x14:dataValidation type="list" allowBlank="1" showInputMessage="1" showErrorMessage="1" xr:uid="{00000000-0002-0000-0000-000026000000}">
          <x14:formula1>
            <xm:f>Hoja1!$A$17:$A$23</xm:f>
          </x14:formula1>
          <xm:sqref>F64 F10:F14 F16:F20</xm:sqref>
        </x14:dataValidation>
        <x14:dataValidation type="list" allowBlank="1" showInputMessage="1" showErrorMessage="1" xr:uid="{00000000-0002-0000-0000-000027000000}">
          <x14:formula1>
            <xm:f>Hoja2!$H$14:$H$25</xm:f>
          </x14:formula1>
          <xm:sqref>H64 H10:H14 H16:H20</xm:sqref>
        </x14:dataValidation>
        <x14:dataValidation type="list" allowBlank="1" showInputMessage="1" showErrorMessage="1" xr:uid="{00000000-0002-0000-0000-000028000000}">
          <x14:formula1>
            <xm:f>Hoja2!$D$14:$D$24</xm:f>
          </x14:formula1>
          <xm:sqref>M64 M10:M14 M16:M20</xm:sqref>
        </x14:dataValidation>
        <x14:dataValidation type="list" allowBlank="1" showInputMessage="1" showErrorMessage="1" xr:uid="{00000000-0002-0000-0000-000029000000}">
          <x14:formula1>
            <xm:f>Hoja2!$D$2:$D$10</xm:f>
          </x14:formula1>
          <xm:sqref>L64 L10:L14 L16:L20</xm:sqref>
        </x14:dataValidation>
        <x14:dataValidation type="list" allowBlank="1" showInputMessage="1" showErrorMessage="1" xr:uid="{00000000-0002-0000-0000-00002A000000}">
          <x14:formula1>
            <xm:f>Hoja4!$A$2:$A$7</xm:f>
          </x14:formula1>
          <xm:sqref>E32:E64 E10:E14 E16:E30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
  <sheetViews>
    <sheetView zoomScale="90" zoomScaleNormal="90" workbookViewId="0">
      <selection activeCell="B5" sqref="B5:B6"/>
    </sheetView>
  </sheetViews>
  <sheetFormatPr baseColWidth="10" defaultRowHeight="14.25" x14ac:dyDescent="0.2"/>
  <cols>
    <col min="1" max="1" width="11.42578125" style="72"/>
    <col min="2" max="2" width="150.85546875" style="72" customWidth="1"/>
    <col min="3" max="3" width="22.5703125" style="72" customWidth="1"/>
    <col min="4" max="16384" width="11.42578125" style="72"/>
  </cols>
  <sheetData>
    <row r="1" spans="1:3" ht="15" x14ac:dyDescent="0.25">
      <c r="A1" s="343" t="s">
        <v>326</v>
      </c>
      <c r="B1" s="344"/>
      <c r="C1" s="344"/>
    </row>
    <row r="2" spans="1:3" ht="15" x14ac:dyDescent="0.25">
      <c r="A2" s="73" t="s">
        <v>327</v>
      </c>
      <c r="B2" s="73" t="s">
        <v>329</v>
      </c>
      <c r="C2" s="73" t="s">
        <v>328</v>
      </c>
    </row>
    <row r="3" spans="1:3" ht="35.25" customHeight="1" x14ac:dyDescent="0.2">
      <c r="A3" s="76">
        <v>1</v>
      </c>
      <c r="B3" s="77" t="s">
        <v>330</v>
      </c>
      <c r="C3" s="78">
        <v>44956</v>
      </c>
    </row>
    <row r="4" spans="1:3" ht="409.5" customHeight="1" x14ac:dyDescent="0.2">
      <c r="A4" s="76">
        <v>2</v>
      </c>
      <c r="B4" s="79" t="s">
        <v>448</v>
      </c>
      <c r="C4" s="78" t="s">
        <v>428</v>
      </c>
    </row>
    <row r="5" spans="1:3" ht="408.75" customHeight="1" x14ac:dyDescent="0.2">
      <c r="A5" s="346">
        <v>3</v>
      </c>
      <c r="B5" s="345" t="s">
        <v>549</v>
      </c>
      <c r="C5" s="347" t="s">
        <v>487</v>
      </c>
    </row>
    <row r="6" spans="1:3" ht="206.25" customHeight="1" x14ac:dyDescent="0.2">
      <c r="A6" s="346"/>
      <c r="B6" s="345"/>
      <c r="C6" s="347"/>
    </row>
  </sheetData>
  <mergeCells count="4">
    <mergeCell ref="A1:C1"/>
    <mergeCell ref="B5:B6"/>
    <mergeCell ref="A5:A6"/>
    <mergeCell ref="C5: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7:C56"/>
  <sheetViews>
    <sheetView topLeftCell="A22" workbookViewId="0">
      <selection activeCell="C33" sqref="C33"/>
    </sheetView>
  </sheetViews>
  <sheetFormatPr baseColWidth="10" defaultRowHeight="15" x14ac:dyDescent="0.25"/>
  <cols>
    <col min="1" max="1" width="66.7109375" customWidth="1"/>
    <col min="2" max="2" width="54" customWidth="1"/>
    <col min="3" max="3" width="43" customWidth="1"/>
  </cols>
  <sheetData>
    <row r="17" spans="1:3" x14ac:dyDescent="0.25">
      <c r="A17" t="s">
        <v>92</v>
      </c>
    </row>
    <row r="18" spans="1:3" x14ac:dyDescent="0.25">
      <c r="A18" t="s">
        <v>93</v>
      </c>
    </row>
    <row r="19" spans="1:3" x14ac:dyDescent="0.25">
      <c r="A19" t="s">
        <v>94</v>
      </c>
    </row>
    <row r="20" spans="1:3" x14ac:dyDescent="0.25">
      <c r="A20" t="s">
        <v>98</v>
      </c>
    </row>
    <row r="21" spans="1:3" x14ac:dyDescent="0.25">
      <c r="A21" t="s">
        <v>95</v>
      </c>
    </row>
    <row r="22" spans="1:3" x14ac:dyDescent="0.25">
      <c r="A22" t="s">
        <v>96</v>
      </c>
    </row>
    <row r="23" spans="1:3" x14ac:dyDescent="0.25">
      <c r="A23" t="s">
        <v>97</v>
      </c>
    </row>
    <row r="26" spans="1:3" x14ac:dyDescent="0.25">
      <c r="C26" t="s">
        <v>134</v>
      </c>
    </row>
    <row r="27" spans="1:3" ht="30" x14ac:dyDescent="0.25">
      <c r="A27" t="s">
        <v>100</v>
      </c>
      <c r="B27" t="s">
        <v>132</v>
      </c>
      <c r="C27" s="10" t="s">
        <v>138</v>
      </c>
    </row>
    <row r="28" spans="1:3" ht="45" x14ac:dyDescent="0.25">
      <c r="A28" t="s">
        <v>101</v>
      </c>
      <c r="B28" s="15" t="s">
        <v>133</v>
      </c>
      <c r="C28" s="10" t="s">
        <v>135</v>
      </c>
    </row>
    <row r="29" spans="1:3" x14ac:dyDescent="0.25">
      <c r="A29" t="s">
        <v>128</v>
      </c>
    </row>
    <row r="30" spans="1:3" x14ac:dyDescent="0.25">
      <c r="A30" t="s">
        <v>129</v>
      </c>
    </row>
    <row r="31" spans="1:3" x14ac:dyDescent="0.25">
      <c r="A31" t="s">
        <v>102</v>
      </c>
    </row>
    <row r="32" spans="1:3" x14ac:dyDescent="0.25">
      <c r="A32" t="s">
        <v>99</v>
      </c>
    </row>
    <row r="33" spans="1:3" ht="60" x14ac:dyDescent="0.25">
      <c r="A33" t="s">
        <v>103</v>
      </c>
      <c r="C33" s="10" t="s">
        <v>136</v>
      </c>
    </row>
    <row r="34" spans="1:3" ht="45" x14ac:dyDescent="0.25">
      <c r="A34" t="s">
        <v>104</v>
      </c>
      <c r="C34" s="10" t="s">
        <v>137</v>
      </c>
    </row>
    <row r="35" spans="1:3" ht="45" x14ac:dyDescent="0.25">
      <c r="A35" t="s">
        <v>105</v>
      </c>
      <c r="C35" s="11" t="s">
        <v>139</v>
      </c>
    </row>
    <row r="36" spans="1:3" x14ac:dyDescent="0.25">
      <c r="C36" s="10"/>
    </row>
    <row r="38" spans="1:3" x14ac:dyDescent="0.25">
      <c r="A38" t="s">
        <v>122</v>
      </c>
    </row>
    <row r="39" spans="1:3" x14ac:dyDescent="0.25">
      <c r="A39" s="10" t="s">
        <v>123</v>
      </c>
    </row>
    <row r="40" spans="1:3" x14ac:dyDescent="0.25">
      <c r="A40" t="s">
        <v>106</v>
      </c>
    </row>
    <row r="41" spans="1:3" x14ac:dyDescent="0.25">
      <c r="A41" t="s">
        <v>107</v>
      </c>
    </row>
    <row r="42" spans="1:3" x14ac:dyDescent="0.25">
      <c r="A42" t="s">
        <v>108</v>
      </c>
    </row>
    <row r="43" spans="1:3" x14ac:dyDescent="0.25">
      <c r="A43" t="s">
        <v>109</v>
      </c>
    </row>
    <row r="44" spans="1:3" x14ac:dyDescent="0.25">
      <c r="A44" t="s">
        <v>110</v>
      </c>
    </row>
    <row r="45" spans="1:3" x14ac:dyDescent="0.25">
      <c r="A45" t="s">
        <v>111</v>
      </c>
    </row>
    <row r="46" spans="1:3" x14ac:dyDescent="0.25">
      <c r="A46" t="s">
        <v>112</v>
      </c>
    </row>
    <row r="47" spans="1:3" x14ac:dyDescent="0.25">
      <c r="A47" t="s">
        <v>113</v>
      </c>
    </row>
    <row r="48" spans="1:3" x14ac:dyDescent="0.25">
      <c r="A48" t="s">
        <v>114</v>
      </c>
    </row>
    <row r="49" spans="1:1" x14ac:dyDescent="0.25">
      <c r="A49" t="s">
        <v>115</v>
      </c>
    </row>
    <row r="50" spans="1:1" x14ac:dyDescent="0.25">
      <c r="A50" t="s">
        <v>116</v>
      </c>
    </row>
    <row r="51" spans="1:1" x14ac:dyDescent="0.25">
      <c r="A51" t="s">
        <v>117</v>
      </c>
    </row>
    <row r="52" spans="1:1" x14ac:dyDescent="0.25">
      <c r="A52" t="s">
        <v>118</v>
      </c>
    </row>
    <row r="53" spans="1:1" x14ac:dyDescent="0.25">
      <c r="A53" t="s">
        <v>119</v>
      </c>
    </row>
    <row r="54" spans="1:1" x14ac:dyDescent="0.25">
      <c r="A54" t="s">
        <v>120</v>
      </c>
    </row>
    <row r="55" spans="1:1" x14ac:dyDescent="0.25">
      <c r="A55" t="s">
        <v>121</v>
      </c>
    </row>
    <row r="56" spans="1:1" x14ac:dyDescent="0.25">
      <c r="A5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7:C62"/>
  <sheetViews>
    <sheetView topLeftCell="A17" workbookViewId="0">
      <selection activeCell="C28" sqref="C28"/>
    </sheetView>
  </sheetViews>
  <sheetFormatPr baseColWidth="10" defaultRowHeight="15" x14ac:dyDescent="0.25"/>
  <cols>
    <col min="1" max="1" width="66.7109375" customWidth="1"/>
    <col min="2" max="2" width="54" customWidth="1"/>
    <col min="3" max="3" width="43" customWidth="1"/>
  </cols>
  <sheetData>
    <row r="17" spans="1:3" x14ac:dyDescent="0.25">
      <c r="A17" t="s">
        <v>92</v>
      </c>
    </row>
    <row r="18" spans="1:3" x14ac:dyDescent="0.25">
      <c r="A18" t="s">
        <v>93</v>
      </c>
    </row>
    <row r="19" spans="1:3" x14ac:dyDescent="0.25">
      <c r="A19" t="s">
        <v>94</v>
      </c>
    </row>
    <row r="20" spans="1:3" x14ac:dyDescent="0.25">
      <c r="A20" t="s">
        <v>98</v>
      </c>
    </row>
    <row r="21" spans="1:3" x14ac:dyDescent="0.25">
      <c r="A21" t="s">
        <v>95</v>
      </c>
    </row>
    <row r="22" spans="1:3" x14ac:dyDescent="0.25">
      <c r="A22" t="s">
        <v>96</v>
      </c>
    </row>
    <row r="23" spans="1:3" x14ac:dyDescent="0.25">
      <c r="A23" t="s">
        <v>97</v>
      </c>
    </row>
    <row r="26" spans="1:3" x14ac:dyDescent="0.25">
      <c r="C26" t="s">
        <v>134</v>
      </c>
    </row>
    <row r="27" spans="1:3" ht="30" x14ac:dyDescent="0.25">
      <c r="A27" t="s">
        <v>100</v>
      </c>
      <c r="B27" t="s">
        <v>132</v>
      </c>
      <c r="C27" s="10" t="s">
        <v>138</v>
      </c>
    </row>
    <row r="28" spans="1:3" ht="45" x14ac:dyDescent="0.25">
      <c r="A28" t="s">
        <v>101</v>
      </c>
      <c r="C28" s="10" t="s">
        <v>135</v>
      </c>
    </row>
    <row r="29" spans="1:3" x14ac:dyDescent="0.25">
      <c r="A29" t="s">
        <v>128</v>
      </c>
    </row>
    <row r="30" spans="1:3" x14ac:dyDescent="0.25">
      <c r="A30" t="s">
        <v>129</v>
      </c>
    </row>
    <row r="31" spans="1:3" x14ac:dyDescent="0.25">
      <c r="A31" t="s">
        <v>102</v>
      </c>
    </row>
    <row r="32" spans="1:3" x14ac:dyDescent="0.25">
      <c r="A32" t="s">
        <v>99</v>
      </c>
    </row>
    <row r="33" spans="1:3" ht="60" x14ac:dyDescent="0.25">
      <c r="A33" t="s">
        <v>103</v>
      </c>
      <c r="B33" s="15" t="s">
        <v>133</v>
      </c>
      <c r="C33" s="10" t="s">
        <v>136</v>
      </c>
    </row>
    <row r="34" spans="1:3" ht="45" x14ac:dyDescent="0.25">
      <c r="A34" t="s">
        <v>104</v>
      </c>
      <c r="C34" s="10" t="s">
        <v>137</v>
      </c>
    </row>
    <row r="35" spans="1:3" ht="45" x14ac:dyDescent="0.25">
      <c r="A35" t="s">
        <v>105</v>
      </c>
      <c r="C35" s="11" t="s">
        <v>139</v>
      </c>
    </row>
    <row r="36" spans="1:3" x14ac:dyDescent="0.25">
      <c r="C36" s="10"/>
    </row>
    <row r="38" spans="1:3" x14ac:dyDescent="0.25">
      <c r="A38" t="s">
        <v>122</v>
      </c>
    </row>
    <row r="39" spans="1:3" x14ac:dyDescent="0.25">
      <c r="A39" s="10" t="s">
        <v>123</v>
      </c>
    </row>
    <row r="40" spans="1:3" x14ac:dyDescent="0.25">
      <c r="A40" t="s">
        <v>106</v>
      </c>
    </row>
    <row r="41" spans="1:3" x14ac:dyDescent="0.25">
      <c r="A41" t="s">
        <v>107</v>
      </c>
    </row>
    <row r="42" spans="1:3" x14ac:dyDescent="0.25">
      <c r="A42" t="s">
        <v>108</v>
      </c>
    </row>
    <row r="43" spans="1:3" x14ac:dyDescent="0.25">
      <c r="A43" t="s">
        <v>109</v>
      </c>
    </row>
    <row r="44" spans="1:3" x14ac:dyDescent="0.25">
      <c r="A44" t="s">
        <v>110</v>
      </c>
    </row>
    <row r="45" spans="1:3" x14ac:dyDescent="0.25">
      <c r="A45" t="s">
        <v>111</v>
      </c>
    </row>
    <row r="46" spans="1:3" x14ac:dyDescent="0.25">
      <c r="A46" t="s">
        <v>112</v>
      </c>
    </row>
    <row r="47" spans="1:3" x14ac:dyDescent="0.25">
      <c r="A47" t="s">
        <v>113</v>
      </c>
    </row>
    <row r="48" spans="1:3" x14ac:dyDescent="0.25">
      <c r="A48" t="s">
        <v>114</v>
      </c>
    </row>
    <row r="49" spans="1:1" x14ac:dyDescent="0.25">
      <c r="A49" t="s">
        <v>115</v>
      </c>
    </row>
    <row r="50" spans="1:1" x14ac:dyDescent="0.25">
      <c r="A50" t="s">
        <v>116</v>
      </c>
    </row>
    <row r="51" spans="1:1" x14ac:dyDescent="0.25">
      <c r="A51" t="s">
        <v>117</v>
      </c>
    </row>
    <row r="52" spans="1:1" x14ac:dyDescent="0.25">
      <c r="A52" t="s">
        <v>118</v>
      </c>
    </row>
    <row r="53" spans="1:1" x14ac:dyDescent="0.25">
      <c r="A53" t="s">
        <v>119</v>
      </c>
    </row>
    <row r="54" spans="1:1" x14ac:dyDescent="0.25">
      <c r="A54" t="s">
        <v>120</v>
      </c>
    </row>
    <row r="55" spans="1:1" x14ac:dyDescent="0.25">
      <c r="A55" t="s">
        <v>121</v>
      </c>
    </row>
    <row r="56" spans="1:1" x14ac:dyDescent="0.25">
      <c r="A56" t="s">
        <v>124</v>
      </c>
    </row>
    <row r="60" spans="1:1" x14ac:dyDescent="0.25">
      <c r="A60" t="s">
        <v>21</v>
      </c>
    </row>
    <row r="61" spans="1:1" x14ac:dyDescent="0.25">
      <c r="A61" t="s">
        <v>20</v>
      </c>
    </row>
    <row r="62" spans="1:1" x14ac:dyDescent="0.25">
      <c r="A62" t="s">
        <v>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zoomScale="80" zoomScaleNormal="80" workbookViewId="0">
      <selection activeCell="A4" sqref="A4"/>
    </sheetView>
  </sheetViews>
  <sheetFormatPr baseColWidth="10" defaultRowHeight="12.75" x14ac:dyDescent="0.25"/>
  <cols>
    <col min="1" max="1" width="67.42578125" style="142" customWidth="1"/>
    <col min="2" max="16384" width="11.42578125" style="141"/>
  </cols>
  <sheetData>
    <row r="1" spans="1:1" x14ac:dyDescent="0.25">
      <c r="A1" s="143" t="s">
        <v>435</v>
      </c>
    </row>
    <row r="2" spans="1:1" ht="66.75" customHeight="1" x14ac:dyDescent="0.25">
      <c r="A2" s="140" t="s">
        <v>436</v>
      </c>
    </row>
    <row r="3" spans="1:1" ht="66.75" customHeight="1" x14ac:dyDescent="0.25">
      <c r="A3" s="140" t="s">
        <v>430</v>
      </c>
    </row>
    <row r="4" spans="1:1" ht="66.75" customHeight="1" x14ac:dyDescent="0.25">
      <c r="A4" s="140" t="s">
        <v>431</v>
      </c>
    </row>
    <row r="5" spans="1:1" ht="66.75" customHeight="1" x14ac:dyDescent="0.25">
      <c r="A5" s="140" t="s">
        <v>432</v>
      </c>
    </row>
    <row r="6" spans="1:1" ht="66.75" customHeight="1" x14ac:dyDescent="0.25">
      <c r="A6" s="140" t="s">
        <v>433</v>
      </c>
    </row>
    <row r="7" spans="1:1" ht="66.75" customHeight="1" x14ac:dyDescent="0.25">
      <c r="A7" s="140" t="s">
        <v>434</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9"/>
  <sheetViews>
    <sheetView workbookViewId="0">
      <selection activeCell="C5" sqref="C5"/>
    </sheetView>
  </sheetViews>
  <sheetFormatPr baseColWidth="10" defaultRowHeight="15" x14ac:dyDescent="0.25"/>
  <cols>
    <col min="1" max="1" width="47.85546875" customWidth="1"/>
    <col min="2" max="2" width="41.5703125" customWidth="1"/>
    <col min="3" max="3" width="88.7109375" customWidth="1"/>
    <col min="4" max="4" width="45.7109375" customWidth="1"/>
    <col min="5" max="5" width="34" customWidth="1"/>
  </cols>
  <sheetData>
    <row r="1" spans="1:3" ht="39.75" customHeight="1" x14ac:dyDescent="0.25">
      <c r="A1" s="12" t="s">
        <v>125</v>
      </c>
      <c r="B1" s="13" t="s">
        <v>126</v>
      </c>
      <c r="C1" s="14" t="s">
        <v>127</v>
      </c>
    </row>
    <row r="2" spans="1:3" ht="45" x14ac:dyDescent="0.25">
      <c r="A2" s="10" t="s">
        <v>76</v>
      </c>
      <c r="B2" s="11" t="s">
        <v>77</v>
      </c>
      <c r="C2" s="10" t="s">
        <v>78</v>
      </c>
    </row>
    <row r="3" spans="1:3" ht="30" x14ac:dyDescent="0.25">
      <c r="B3" s="11"/>
      <c r="C3" s="10" t="s">
        <v>79</v>
      </c>
    </row>
    <row r="4" spans="1:3" ht="30" x14ac:dyDescent="0.25">
      <c r="A4" s="10"/>
      <c r="B4" s="11"/>
      <c r="C4" s="62" t="s">
        <v>82</v>
      </c>
    </row>
    <row r="5" spans="1:3" ht="45" x14ac:dyDescent="0.25">
      <c r="A5" s="11" t="s">
        <v>83</v>
      </c>
      <c r="B5" s="10" t="s">
        <v>84</v>
      </c>
      <c r="C5" s="10" t="s">
        <v>85</v>
      </c>
    </row>
    <row r="6" spans="1:3" ht="30" x14ac:dyDescent="0.25">
      <c r="C6" s="10" t="s">
        <v>86</v>
      </c>
    </row>
    <row r="7" spans="1:3" ht="30" x14ac:dyDescent="0.25">
      <c r="A7" s="10" t="s">
        <v>87</v>
      </c>
      <c r="B7" s="10" t="s">
        <v>88</v>
      </c>
      <c r="C7" s="10" t="s">
        <v>89</v>
      </c>
    </row>
    <row r="8" spans="1:3" ht="30" x14ac:dyDescent="0.25">
      <c r="C8" s="10" t="s">
        <v>90</v>
      </c>
    </row>
    <row r="9" spans="1:3" ht="30" x14ac:dyDescent="0.25">
      <c r="C9" s="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workbookViewId="0">
      <selection activeCell="F9" sqref="F9"/>
    </sheetView>
  </sheetViews>
  <sheetFormatPr baseColWidth="10" defaultColWidth="11.42578125" defaultRowHeight="12.75" x14ac:dyDescent="0.2"/>
  <cols>
    <col min="1" max="6" width="11.42578125" style="5"/>
    <col min="7" max="8" width="11.42578125" style="5" customWidth="1"/>
    <col min="9" max="16384" width="11.42578125" style="5"/>
  </cols>
  <sheetData>
    <row r="1" spans="1:8" x14ac:dyDescent="0.2">
      <c r="A1" s="5" t="s">
        <v>21</v>
      </c>
    </row>
    <row r="2" spans="1:8" x14ac:dyDescent="0.2">
      <c r="A2" s="5" t="s">
        <v>20</v>
      </c>
      <c r="D2" s="5" t="s">
        <v>26</v>
      </c>
    </row>
    <row r="3" spans="1:8" x14ac:dyDescent="0.2">
      <c r="A3" s="5" t="s">
        <v>19</v>
      </c>
      <c r="D3" s="5" t="s">
        <v>27</v>
      </c>
    </row>
    <row r="4" spans="1:8" x14ac:dyDescent="0.2">
      <c r="D4" s="5" t="s">
        <v>28</v>
      </c>
    </row>
    <row r="5" spans="1:8" x14ac:dyDescent="0.2">
      <c r="D5" s="5" t="s">
        <v>33</v>
      </c>
    </row>
    <row r="6" spans="1:8" x14ac:dyDescent="0.2">
      <c r="D6" s="5" t="s">
        <v>29</v>
      </c>
    </row>
    <row r="7" spans="1:8" x14ac:dyDescent="0.2">
      <c r="D7" s="5" t="s">
        <v>30</v>
      </c>
    </row>
    <row r="8" spans="1:8" x14ac:dyDescent="0.2">
      <c r="D8" s="5" t="s">
        <v>31</v>
      </c>
    </row>
    <row r="9" spans="1:8" x14ac:dyDescent="0.2">
      <c r="D9" s="5" t="s">
        <v>32</v>
      </c>
    </row>
    <row r="10" spans="1:8" x14ac:dyDescent="0.2">
      <c r="D10" s="5" t="s">
        <v>34</v>
      </c>
    </row>
    <row r="14" spans="1:8" x14ac:dyDescent="0.2">
      <c r="D14" s="5" t="s">
        <v>36</v>
      </c>
      <c r="H14" s="1" t="s">
        <v>47</v>
      </c>
    </row>
    <row r="15" spans="1:8" x14ac:dyDescent="0.2">
      <c r="D15" s="5" t="s">
        <v>37</v>
      </c>
      <c r="H15" s="1" t="s">
        <v>48</v>
      </c>
    </row>
    <row r="16" spans="1:8" x14ac:dyDescent="0.2">
      <c r="D16" s="5" t="s">
        <v>38</v>
      </c>
      <c r="H16" s="1" t="s">
        <v>49</v>
      </c>
    </row>
    <row r="17" spans="4:8" ht="51" x14ac:dyDescent="0.2">
      <c r="D17" s="5" t="s">
        <v>39</v>
      </c>
      <c r="H17" s="6" t="s">
        <v>50</v>
      </c>
    </row>
    <row r="18" spans="4:8" x14ac:dyDescent="0.2">
      <c r="D18" s="5" t="s">
        <v>40</v>
      </c>
      <c r="H18" s="1" t="s">
        <v>51</v>
      </c>
    </row>
    <row r="19" spans="4:8" x14ac:dyDescent="0.2">
      <c r="D19" s="5" t="s">
        <v>41</v>
      </c>
      <c r="H19" s="1" t="s">
        <v>52</v>
      </c>
    </row>
    <row r="20" spans="4:8" x14ac:dyDescent="0.2">
      <c r="D20" s="5" t="s">
        <v>42</v>
      </c>
      <c r="H20" s="1" t="s">
        <v>53</v>
      </c>
    </row>
    <row r="21" spans="4:8" x14ac:dyDescent="0.2">
      <c r="D21" s="5" t="s">
        <v>43</v>
      </c>
      <c r="H21" s="1" t="s">
        <v>54</v>
      </c>
    </row>
    <row r="22" spans="4:8" x14ac:dyDescent="0.2">
      <c r="D22" s="5" t="s">
        <v>44</v>
      </c>
      <c r="H22" s="1" t="s">
        <v>55</v>
      </c>
    </row>
    <row r="23" spans="4:8" ht="114.75" x14ac:dyDescent="0.2">
      <c r="D23" s="5" t="s">
        <v>45</v>
      </c>
      <c r="H23" s="6" t="s">
        <v>56</v>
      </c>
    </row>
    <row r="24" spans="4:8" x14ac:dyDescent="0.2">
      <c r="D24" s="5" t="s">
        <v>46</v>
      </c>
      <c r="H24" s="1" t="s">
        <v>57</v>
      </c>
    </row>
    <row r="25" spans="4:8" x14ac:dyDescent="0.2">
      <c r="H25" s="1" t="s">
        <v>58</v>
      </c>
    </row>
    <row r="31" spans="4:8" ht="14.25" x14ac:dyDescent="0.25">
      <c r="G31" s="7" t="s">
        <v>59</v>
      </c>
    </row>
    <row r="32" spans="4:8" x14ac:dyDescent="0.2">
      <c r="G32" s="5" t="s">
        <v>60</v>
      </c>
    </row>
    <row r="33" spans="7:7" ht="14.25" x14ac:dyDescent="0.25">
      <c r="G33" s="7" t="s">
        <v>61</v>
      </c>
    </row>
    <row r="34" spans="7:7" ht="14.25" x14ac:dyDescent="0.25">
      <c r="G34" s="7" t="s">
        <v>62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6"/>
  <sheetViews>
    <sheetView workbookViewId="0">
      <selection activeCell="A32" sqref="A32"/>
    </sheetView>
  </sheetViews>
  <sheetFormatPr baseColWidth="10" defaultRowHeight="15" x14ac:dyDescent="0.25"/>
  <cols>
    <col min="2" max="2" width="30.140625" customWidth="1"/>
    <col min="3" max="3" width="102" customWidth="1"/>
  </cols>
  <sheetData>
    <row r="1" spans="2:3" ht="15.75" thickBot="1" x14ac:dyDescent="0.3"/>
    <row r="2" spans="2:3" ht="15.75" thickBot="1" x14ac:dyDescent="0.3">
      <c r="B2" s="9" t="s">
        <v>63</v>
      </c>
      <c r="C2" s="9" t="s">
        <v>64</v>
      </c>
    </row>
    <row r="3" spans="2:3" ht="63.75" customHeight="1" thickBot="1" x14ac:dyDescent="0.3">
      <c r="B3" s="8" t="s">
        <v>65</v>
      </c>
      <c r="C3" s="8" t="s">
        <v>66</v>
      </c>
    </row>
    <row r="4" spans="2:3" ht="63.75" customHeight="1" thickBot="1" x14ac:dyDescent="0.3">
      <c r="B4" s="8" t="s">
        <v>60</v>
      </c>
      <c r="C4" s="8" t="s">
        <v>67</v>
      </c>
    </row>
    <row r="5" spans="2:3" ht="63.75" customHeight="1" thickBot="1" x14ac:dyDescent="0.3">
      <c r="B5" s="8" t="s">
        <v>68</v>
      </c>
      <c r="C5" s="8" t="s">
        <v>69</v>
      </c>
    </row>
    <row r="6" spans="2:3" ht="63.75" customHeight="1" thickBot="1" x14ac:dyDescent="0.3">
      <c r="B6" s="8" t="s">
        <v>70</v>
      </c>
      <c r="C6" s="8" t="s">
        <v>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1"/>
  <sheetViews>
    <sheetView workbookViewId="0">
      <selection activeCell="A32" sqref="A32"/>
    </sheetView>
  </sheetViews>
  <sheetFormatPr baseColWidth="10" defaultRowHeight="15" x14ac:dyDescent="0.25"/>
  <cols>
    <col min="1" max="1" width="47.85546875" customWidth="1"/>
    <col min="2" max="2" width="41.5703125" customWidth="1"/>
    <col min="3" max="3" width="88.7109375" customWidth="1"/>
  </cols>
  <sheetData>
    <row r="1" spans="1:3" ht="39.75" customHeight="1" x14ac:dyDescent="0.25">
      <c r="A1" s="12" t="s">
        <v>125</v>
      </c>
      <c r="B1" s="13" t="s">
        <v>126</v>
      </c>
      <c r="C1" s="14" t="s">
        <v>127</v>
      </c>
    </row>
    <row r="2" spans="1:3" ht="45" x14ac:dyDescent="0.25">
      <c r="A2" s="10" t="s">
        <v>76</v>
      </c>
      <c r="B2" s="11" t="s">
        <v>77</v>
      </c>
      <c r="C2" s="10" t="s">
        <v>78</v>
      </c>
    </row>
    <row r="3" spans="1:3" ht="45" x14ac:dyDescent="0.25">
      <c r="B3" s="10" t="s">
        <v>84</v>
      </c>
      <c r="C3" s="10" t="s">
        <v>79</v>
      </c>
    </row>
    <row r="4" spans="1:3" ht="30" x14ac:dyDescent="0.25">
      <c r="B4" s="10" t="s">
        <v>88</v>
      </c>
      <c r="C4" s="10" t="s">
        <v>80</v>
      </c>
    </row>
    <row r="5" spans="1:3" ht="30" x14ac:dyDescent="0.25">
      <c r="C5" s="10" t="s">
        <v>81</v>
      </c>
    </row>
    <row r="6" spans="1:3" ht="30" x14ac:dyDescent="0.25">
      <c r="C6" s="10" t="s">
        <v>82</v>
      </c>
    </row>
    <row r="7" spans="1:3" ht="45" x14ac:dyDescent="0.25">
      <c r="A7" s="11" t="s">
        <v>83</v>
      </c>
      <c r="C7" s="10" t="s">
        <v>85</v>
      </c>
    </row>
    <row r="8" spans="1:3" ht="30" x14ac:dyDescent="0.25">
      <c r="C8" s="10" t="s">
        <v>86</v>
      </c>
    </row>
    <row r="9" spans="1:3" ht="30" x14ac:dyDescent="0.25">
      <c r="A9" s="10" t="s">
        <v>87</v>
      </c>
      <c r="C9" s="10" t="s">
        <v>89</v>
      </c>
    </row>
    <row r="10" spans="1:3" ht="30" x14ac:dyDescent="0.25">
      <c r="C10" s="10" t="s">
        <v>90</v>
      </c>
    </row>
    <row r="11" spans="1:3" ht="30" x14ac:dyDescent="0.25">
      <c r="C11" s="1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PAI</vt:lpstr>
      <vt:lpstr>Historial de cambios</vt:lpstr>
      <vt:lpstr>Hoja1 (2)</vt:lpstr>
      <vt:lpstr>Hoja1</vt:lpstr>
      <vt:lpstr>Hoja4</vt:lpstr>
      <vt:lpstr>Hoja3</vt:lpstr>
      <vt:lpstr>Hoja2</vt:lpstr>
      <vt:lpstr>Rubros</vt:lpstr>
      <vt:lpstr>Hoja3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 Lorena Galindo Piracoca</dc:creator>
  <cp:lastModifiedBy>Vivian Lorena Galindo Piracoca</cp:lastModifiedBy>
  <dcterms:created xsi:type="dcterms:W3CDTF">2022-12-01T16:50:05Z</dcterms:created>
  <dcterms:modified xsi:type="dcterms:W3CDTF">2024-03-05T23:03:39Z</dcterms:modified>
</cp:coreProperties>
</file>