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alimentosparaaprender-my.sharepoint.com/personal/vgalindo_alimentosparaaprender_gov_co/Documents/Escritorio/6_ Plan de acción institucional/Plan de acción 2022/"/>
    </mc:Choice>
  </mc:AlternateContent>
  <xr:revisionPtr revIDLastSave="8" documentId="11_14D32731C74BD13E2CCAD8749A183A0F97375FC4" xr6:coauthVersionLast="47" xr6:coauthVersionMax="47" xr10:uidLastSave="{B76464F3-2CDB-4456-971B-02757DD41015}"/>
  <bookViews>
    <workbookView xWindow="-120" yWindow="-120" windowWidth="29040" windowHeight="15840" xr2:uid="{00000000-000D-0000-FFFF-FFFF00000000}"/>
  </bookViews>
  <sheets>
    <sheet name="PAI 2022_v3" sheetId="16" r:id="rId1"/>
    <sheet name="Historial cambios" sheetId="17" r:id="rId2"/>
    <sheet name="PAA" sheetId="18" r:id="rId3"/>
    <sheet name="PINAR" sheetId="19" r:id="rId4"/>
    <sheet name="Plan vacantes" sheetId="20" r:id="rId5"/>
    <sheet name="P. Previsión recursos humanos" sheetId="6" r:id="rId6"/>
    <sheet name="P. Estratégico talento humano" sheetId="7" r:id="rId7"/>
    <sheet name="P. Capacitación" sheetId="8" r:id="rId8"/>
    <sheet name="P. Bienestar e incentivos" sheetId="9" r:id="rId9"/>
    <sheet name="P. SST" sheetId="10" r:id="rId10"/>
    <sheet name="PETI" sheetId="21" r:id="rId11"/>
    <sheet name="P. Tratamiento riesgos de seg." sheetId="22" r:id="rId12"/>
    <sheet name="Plan seguridad y privacidad inf" sheetId="23" r:id="rId13"/>
  </sheets>
  <definedNames>
    <definedName name="_xlnm._FilterDatabase" localSheetId="0" hidden="1">'PAI 2022_v3'!$A$6:$AI$6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 i="16" l="1"/>
  <c r="AF7" i="16"/>
  <c r="AG7" i="16"/>
  <c r="AE8" i="16"/>
  <c r="AF8" i="16"/>
  <c r="AG8" i="16"/>
  <c r="AE9" i="16"/>
  <c r="AF9" i="16"/>
  <c r="AG9" i="16"/>
  <c r="AE10" i="16"/>
  <c r="AF10" i="16"/>
  <c r="AG10" i="16"/>
  <c r="AE11" i="16"/>
  <c r="AF11" i="16"/>
  <c r="AG11" i="16"/>
  <c r="AE12" i="16"/>
  <c r="AF12" i="16"/>
  <c r="AG12" i="16"/>
  <c r="AE13" i="16"/>
  <c r="AF13" i="16"/>
  <c r="AG13" i="16"/>
  <c r="AE14" i="16"/>
  <c r="AF14" i="16"/>
  <c r="AE15" i="16"/>
  <c r="AF15" i="16"/>
  <c r="AG15" i="16"/>
  <c r="AH15" i="16" a="1"/>
  <c r="AH15" i="16"/>
  <c r="AE16" i="16"/>
  <c r="AF16" i="16"/>
  <c r="AE17" i="16"/>
  <c r="AF17" i="16"/>
  <c r="AG17" i="16"/>
  <c r="AH17" i="16" s="1"/>
  <c r="AE18" i="16"/>
  <c r="AF18" i="16"/>
  <c r="AG18" i="16"/>
  <c r="AE19" i="16"/>
  <c r="AF19" i="16"/>
  <c r="AG19" i="16"/>
  <c r="AE20" i="16"/>
  <c r="AF20" i="16"/>
  <c r="AG20" i="16"/>
  <c r="AE21" i="16"/>
  <c r="AF21" i="16"/>
  <c r="AG21" i="16"/>
  <c r="AE22" i="16"/>
  <c r="AF22" i="16"/>
  <c r="AG22" i="16"/>
  <c r="AE23" i="16"/>
  <c r="AF23" i="16"/>
  <c r="AG23" i="16"/>
  <c r="AE24" i="16"/>
  <c r="AF24" i="16"/>
  <c r="AG24" i="16"/>
  <c r="AE25" i="16"/>
  <c r="AF25" i="16"/>
  <c r="AG25" i="16"/>
  <c r="AE26" i="16"/>
  <c r="AF26" i="16"/>
  <c r="AE27" i="16"/>
  <c r="AF27" i="16"/>
  <c r="AG27" i="16"/>
  <c r="AE28" i="16"/>
  <c r="AF28" i="16"/>
  <c r="AG28" i="16"/>
  <c r="AE29" i="16"/>
  <c r="AF29" i="16"/>
  <c r="AG29" i="16"/>
  <c r="AG30" i="16"/>
  <c r="AE31" i="16"/>
  <c r="AF31" i="16"/>
  <c r="AG31" i="16"/>
  <c r="AE32" i="16"/>
  <c r="AF32" i="16"/>
  <c r="AG32" i="16"/>
  <c r="AE33" i="16"/>
  <c r="AF33" i="16"/>
  <c r="AG33" i="16"/>
  <c r="AE34" i="16"/>
  <c r="AF34" i="16"/>
  <c r="AG34" i="16"/>
  <c r="AG35" i="16"/>
  <c r="AE36" i="16"/>
  <c r="AF36" i="16"/>
  <c r="AG36" i="16"/>
  <c r="AE37" i="16"/>
  <c r="AF37" i="16"/>
  <c r="AG37" i="16"/>
  <c r="AE38" i="16"/>
  <c r="AF38" i="16"/>
  <c r="AG38" i="16"/>
  <c r="AE39" i="16"/>
  <c r="AF39" i="16"/>
  <c r="AG39" i="16"/>
  <c r="AE40" i="16"/>
  <c r="AF40" i="16"/>
  <c r="AG40" i="16"/>
  <c r="V41" i="16"/>
  <c r="AE41" i="16"/>
  <c r="AF41" i="16"/>
  <c r="AG41" i="16"/>
  <c r="AE42" i="16"/>
  <c r="AF42" i="16"/>
  <c r="AG42" i="16"/>
  <c r="AE43" i="16"/>
  <c r="AF43" i="16"/>
  <c r="AG43" i="16"/>
  <c r="AE44" i="16"/>
  <c r="AF44" i="16"/>
  <c r="AG44" i="16"/>
  <c r="AE45" i="16"/>
  <c r="AF45" i="16"/>
  <c r="AG45" i="16"/>
  <c r="AE46" i="16"/>
  <c r="AF46" i="16"/>
  <c r="AG46" i="16"/>
  <c r="AE47" i="16"/>
  <c r="AF47" i="16"/>
  <c r="AG47" i="16"/>
  <c r="AE48" i="16"/>
  <c r="AF48" i="16"/>
  <c r="AG48" i="16"/>
  <c r="AE49" i="16"/>
  <c r="AF49" i="16"/>
  <c r="AG49" i="16"/>
  <c r="AH44" i="16" l="1"/>
  <c r="AH18" i="16"/>
  <c r="AH11" i="16"/>
  <c r="AH7" i="16"/>
  <c r="AH39" i="16"/>
  <c r="AH29" i="16"/>
  <c r="AH24" i="16"/>
  <c r="AI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<sst xmlns="http://schemas.openxmlformats.org/spreadsheetml/2006/main" count="1121" uniqueCount="773">
  <si>
    <t>UNIDAD ADMINISTRATIVA ESPECIAL DE ALIMENTACIÓN ESCOLAR - ALIMENTOS PARA APRENDER</t>
  </si>
  <si>
    <t>OFICINA ASESORA DE PLANEACIÓN</t>
  </si>
  <si>
    <t>SEGUIMIENTO AL PLAN DE ACCIÓN INSTITUCIONAL - PAI</t>
  </si>
  <si>
    <t>(Enero, febrero y marzo)</t>
  </si>
  <si>
    <t>(Abril, mayo y junio)</t>
  </si>
  <si>
    <t>PROCESO</t>
  </si>
  <si>
    <t xml:space="preserve">OBJETIVO DE DESARROLLO SOSTENIBLE </t>
  </si>
  <si>
    <t>OBJETIVOS ESTRATÉGICOS</t>
  </si>
  <si>
    <t xml:space="preserve">DIMENSION MIPG </t>
  </si>
  <si>
    <t>POLITICA DE GESTIÓN Y DESEMPEÑO INSTITUCIONAL</t>
  </si>
  <si>
    <t>ESTRATEGIAS</t>
  </si>
  <si>
    <t>ACTIVIDADES ESPECÍFICAS</t>
  </si>
  <si>
    <t>INDICADOR</t>
  </si>
  <si>
    <t>META</t>
  </si>
  <si>
    <t>PRODUCTOS</t>
  </si>
  <si>
    <t>FECHA INICIO</t>
  </si>
  <si>
    <t>FECHA FIN</t>
  </si>
  <si>
    <t>DEPENDENCIA</t>
  </si>
  <si>
    <t>PERSONA RESPONSABLE</t>
  </si>
  <si>
    <t>AVANCE ESPERADO DE LA ACTIVIDAD
1er Trimestre</t>
  </si>
  <si>
    <t>AVANCE ESPERADO DE LA ACTIVIDAD
2do. Trimestre</t>
  </si>
  <si>
    <t>AVANCE ESPERADO DE LA ACTIVIDAD
3er Trimestre</t>
  </si>
  <si>
    <t>AVANCE ESPERADO DE LA ACTIVIDAD
4to. Trimestre</t>
  </si>
  <si>
    <t>AVANCE CUANTITATIVO
1er. Trimestre</t>
  </si>
  <si>
    <t>AVANCE CUALITATIVO  
1er. Trimestre</t>
  </si>
  <si>
    <t>SOPORTES O EVIDENCIAS</t>
  </si>
  <si>
    <t>AVANCE CUANTITATIVO
2do. Trimestre</t>
  </si>
  <si>
    <t>AVANCE CUALITATIVO  
2do. Trimestre</t>
  </si>
  <si>
    <t>AVANCE CUANTITATIVO
3er. Trimestre</t>
  </si>
  <si>
    <t>AVANCE CUALITATIVO  
3er. Trimestre</t>
  </si>
  <si>
    <t>AVANCE CUANTITATIVO
4to. Trimestre</t>
  </si>
  <si>
    <t>AVANCE CUALITATIVO  
4to. Trimestre</t>
  </si>
  <si>
    <t>Direcionamiento Estratégico</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</si>
  <si>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</si>
  <si>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</si>
  <si>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*Direccionamiento Estratégico y Planeación
*Gestión con valores para resultados
*Evaluación de resultados 
*Información y Comunicación</t>
  </si>
  <si>
    <t>* Política de planeación institucional
* Política de fortalecimiento organizacional y simplificación de procesos 
* Política de seguimiento y evaluación del desempeño institucional
*Política de gestión de la información estadística
*Política de racionalización de trámites</t>
  </si>
  <si>
    <t>Fortalecer la gestión de la UApA en el marco del MIPG, con el fin de obtener resultados óptimos en la medición de desempeño institucional.</t>
  </si>
  <si>
    <t xml:space="preserve">Implementar el plan de acción del MIPG </t>
  </si>
  <si>
    <t xml:space="preserve">Número de productos elaborados en el período </t>
  </si>
  <si>
    <t xml:space="preserve">Informe con detalle de los productos </t>
  </si>
  <si>
    <t>Oficina Asesora de Planeación</t>
  </si>
  <si>
    <t>Vivian Lorena Galindo Piracoca</t>
  </si>
  <si>
    <t>Durante el primer trimeste se elaboraron los siguientes 20 productos en articulación con las dependencias de la UApA, de acuerdo con los planes de trabajo establecidos por el equipo de profesionales del Sistema Integrado de Gestión.
1)Protocolo de atención al ciudadano;2)Propuesta plan estratégico institucional;3)Procedimiento conceptos jurídicas;4)Atención a peticiones de entes de control, entidades del estado y particulaes;5)Asignación y transferencia de recursos;6)Encuesta audiencia pública de rendición de cuentas;7)Caracterización proceso de Gestión Documental;8)Formato único de inventario documental;9)Manual de gestión documental;10)Procedimiento gestión integral de administración de archivos;11)Protocolo atención de emergencias y contingencias en archivos;12)Proceidmiento conformación y funcionamiento del COPASST;13)Procedimiento capacitación, entrenamiento e inducción y reinducción;14)Procedimiento reporte, investigación y análisis de incidentes, accidentes de trabajo y enfermedades laborales;15)Propuesta formato hoja de vida del indicador;16)Manual implementación política de control interno;17)Planes institucionales decreto 612 de 2018;18)Procedimiento servicio al ciudadano;19)Informe semestral de control interno (Planeación);20)Guía organización de archivos de gestión.</t>
  </si>
  <si>
    <t>* Productos documentados</t>
  </si>
  <si>
    <t xml:space="preserve">Realizar simulacro de aplicación del Formulario Unico de Reporte de Avance a la Gestión (FURAG) para determinar el grado de avance de la UApA frente a la implementación del MIPG y su respectivo plan de mejoramiento </t>
  </si>
  <si>
    <t xml:space="preserve">Porcentaje de avance en la implementación del plan de mejoramiento </t>
  </si>
  <si>
    <t xml:space="preserve">Formulario diligenciado
Plan de mejoramiento formulado e implementado </t>
  </si>
  <si>
    <t>Vivian Galindo</t>
  </si>
  <si>
    <t xml:space="preserve">En el mes de marzo se llevó a cabo el simulacro a través del diligenciamiento en el aplicativo FURAG, dispuesto por el Departamento Administrativo de la Función Pública para el reporte de la información que la UApA desarrolló durante la vigencia 2021 para la implementación del MIPG. Una vez se emitan los resultados, se elaborará el correspondiente plan de mejoramiento. </t>
  </si>
  <si>
    <t>*Certificado del reporte
*Formulario diligenciado en PDF</t>
  </si>
  <si>
    <t>Generar estrategias para promover la transparencia en la planeación, operación y supervisión del Programa de Alimentación Escolar.</t>
  </si>
  <si>
    <t>Generar instrumentos que permitan realizar análisis de información, para responder a  las necesidades de los diferentes grupos de interés y garantizando su disponibilidad para consulta.</t>
  </si>
  <si>
    <t xml:space="preserve">Generar documentos para la focalización de beneficiarios para apoyar a las ETC en el ejercicio de priorización de sedes y grados </t>
  </si>
  <si>
    <t>Número de documentos elaborados</t>
  </si>
  <si>
    <t>De acuerdo con la información reportada por las ETC en el SIMAT a cierre de 2021, se realizó un ejercicio de priorización de sedes y grados durante el primer trimestre de 2022 teniendo en cuenta los criterios definidos en la Resolución 00335 de 2021, con el fin de comparar si el reporte realizado por las ETC está acorde con lo definido en la normatividad vigente.</t>
  </si>
  <si>
    <t>4 archivos correspondientes a información para cada uno de los criterios de priorización de sedes y grados</t>
  </si>
  <si>
    <t>Generar y publicar periódicamente, boletines con información sobre avance en el reporte de matrícula de beneficiarios PAE en SIMAT, a nivel nacional y por ETC</t>
  </si>
  <si>
    <t>Número de documentos elaborados y publicados</t>
  </si>
  <si>
    <t xml:space="preserve">1) Boletines con información del avance en el reporte de matrícula de beneficiarios PAE en SIMAT
</t>
  </si>
  <si>
    <t>Para el primer trimestre de 2022 no se han generado boletines porque el reporte de beneficiarios en SIMAT aún es muy bajo; esto se debe a que el proceso de estabilización de matrícula se da aproximadamente entre los meses de abril y mayo. Adicionalmente, el último corte disponible de información es febrero de 2022, teniendo en cuenta los tiempos establecidos por el MEN para la entrega de las bases de datos.</t>
  </si>
  <si>
    <t>Reporte de cobertura con corte a febrero de 2022</t>
  </si>
  <si>
    <t>Direccionamiento Estratégico</t>
  </si>
  <si>
    <r>
      <rPr>
        <b/>
        <sz val="12"/>
        <color theme="1"/>
        <rFont val="Arial Narrow"/>
        <family val="2"/>
      </rPr>
      <t xml:space="preserve">ODS N°4
</t>
    </r>
    <r>
      <rPr>
        <sz val="12"/>
        <color theme="1"/>
        <rFont val="Arial Narrow"/>
        <family val="2"/>
      </rPr>
      <t xml:space="preserve">
“Garantizar una educación inclusiva y equitativa de calidad y promover oportunidades de aprendizaje permanente para todos”</t>
    </r>
  </si>
  <si>
    <t>Diseñar e implementar el Modelo Integrado de Planeación y Gestión como una herramienta que facilite y mejore la gestión institucional.</t>
  </si>
  <si>
    <t>*Gestión con valores para resultados
*Información y comunicación</t>
  </si>
  <si>
    <t>* Política de Participación Ciudadana en la Gestión Pública
*Política de Transparencia, acceso a la información pública y lucha contra la corrupción</t>
  </si>
  <si>
    <t>Posicionar el PAE a través de acciones de comunicación externa.</t>
  </si>
  <si>
    <t xml:space="preserve">
Realizar la publicación de las diferentes acciones y/o estrategias que adelanta la UApA. </t>
  </si>
  <si>
    <t>Número de publicaciones realizadas</t>
  </si>
  <si>
    <t>Notas, comunicados, publicaciones en redes, productos audiovisuales</t>
  </si>
  <si>
    <t>Oficina Asesora de Comunicaciones</t>
  </si>
  <si>
    <t>Alejandro Rey</t>
  </si>
  <si>
    <t>Las publicaciones alcanzadas se han realizado a través de los medios oficiales de la UApA: twitter, facebook, instagram, youtube y página web.  El contenido de dichas publicaciones corresponde a la gestión realizada por las áreas de la Unidad.</t>
  </si>
  <si>
    <t>Documento con relación de enlaces de publicación</t>
  </si>
  <si>
    <t>Documento con enlaces de publicaciones en redes sociales</t>
  </si>
  <si>
    <t>Gestionar las notas en medios de comunicación</t>
  </si>
  <si>
    <t xml:space="preserve">
Número de notas realizadas y publicadas</t>
  </si>
  <si>
    <t>Noticias publicadas en medios de comunicación</t>
  </si>
  <si>
    <t>* Se gestionaron espacios en medios para el director y subdirector. 
* Se atendieron las solicitudes recibidadas por parte de periodistas nacionales y regionales. 
* Se organizaron encuentros con medios en las diferentes visitas en territorio.
* Se realizó seguimiento a noticias publicadas y se gestionó presencia de voz institucional, para dar repsuestas o ser incluidos en dichas notas. 
* Se enviaron comunicados e información a los diferentes medios para motivar entrevistas</t>
  </si>
  <si>
    <t>Documento con relación de notas publicadas en medios</t>
  </si>
  <si>
    <t>Documento con enlaces de noticias publicadas en medios de comunicación</t>
  </si>
  <si>
    <t>Diseñar la página Web de la UApA</t>
  </si>
  <si>
    <t xml:space="preserve">Pagina web diseñada </t>
  </si>
  <si>
    <t xml:space="preserve">Página Web </t>
  </si>
  <si>
    <t xml:space="preserve">El proceso  contractual lo está adelantando la Subdirección de Información. Una vez esta etapa  concluya y se contrate, comunicaciones adelantará las aaciones necesarias en términos de imagen y contenido. </t>
  </si>
  <si>
    <t>Fortalecer los canales de comunicación interna y externa</t>
  </si>
  <si>
    <t xml:space="preserve">
Responder a las solicitudes realizadas por la diferentes dependencias en materia de comunicación interna.</t>
  </si>
  <si>
    <t>Piezas diseñadas / piezas solicitadas</t>
  </si>
  <si>
    <t>Piezas gráficas</t>
  </si>
  <si>
    <t>Se atendió la totalidad de las solicitudes recibidas y se diseñaron las piezas gráficas requeridas para procesos de comunicación internos y externos. En este primer trimestre se desarrollaron 277 piezas para las diferentes áreas de la UApA</t>
  </si>
  <si>
    <t>Consolidado de piezas gráficas</t>
  </si>
  <si>
    <t>Se atendió la totalidad de las solicitudes recibidas, y se diseñaron las piezas gráficas requeridas para procesos de comunicación internos y externos. En este primer trimestre se desarrollaron 180 piezas para las diferentes áreas de la UApA</t>
  </si>
  <si>
    <r>
      <rPr>
        <b/>
        <sz val="12"/>
        <color theme="1"/>
        <rFont val="Arial Narrow"/>
        <family val="2"/>
      </rPr>
      <t>ODS N°4</t>
    </r>
    <r>
      <rPr>
        <sz val="12"/>
        <color theme="1"/>
        <rFont val="Arial Narrow"/>
        <family val="2"/>
      </rPr>
      <t xml:space="preserve">
“Garantizar una educación inclusiva y equitativa de calidad y promover oportunidades de aprendizaje permanente para todos</t>
    </r>
  </si>
  <si>
    <t>Gestión con valores para resultados</t>
  </si>
  <si>
    <t>N/A</t>
  </si>
  <si>
    <t xml:space="preserve">Implementar, controlar y hacer seguimiento al PIGA </t>
  </si>
  <si>
    <t>Número de seguimientos a la implementación del PIGA</t>
  </si>
  <si>
    <t>Subdirección Técnica de Gestión Corporativa</t>
  </si>
  <si>
    <t xml:space="preserve">Mauricio Junco García </t>
  </si>
  <si>
    <t>Para la implementación del PIGA en el primer trimestre se avanzó en: 
1. Proyección de tres talleres.
2. Registro en su totalidad de la Matriz Aspectos e Impactos Ambientales.
3. Se elaboraron dos indicadores, para el primer indicador de medición es sobre apropiación del sistema de gestión ambiental, el segundo indicador es sobre el cumplimiento del PIGA. 
4. Se elaboró una la pieza publicitaria como puerta de entrada a los ciclos de capacitaciones que se realizarán a partir de los meses de abril, cada uno de los programas ambientales para dar cumplimiento al PIGA.</t>
  </si>
  <si>
    <t xml:space="preserve">
- Presentación proyectada para los 3 talleres.
- Matriz de aspectos e impactos ambientales
- Ficha de los indicadores
- Pieza publicitaria  
</t>
  </si>
  <si>
    <t>Política de defensa jurídica</t>
  </si>
  <si>
    <t xml:space="preserve">Realizar la implementación de la política de Defensa Jurídica en el marco del MIPG </t>
  </si>
  <si>
    <t xml:space="preserve">Porcentaje de implementación de las acciones establecidas en el plan de trabajo </t>
  </si>
  <si>
    <t>Seguimiento al plan de trabajo</t>
  </si>
  <si>
    <t>Oficina Asesora Jurídica</t>
  </si>
  <si>
    <t xml:space="preserve">Ana Yaneth Jimenez Pinzon </t>
  </si>
  <si>
    <t>En el marco de la implementación de la política de Defensa Jurídica, durante el primer trimestre se avanzó en la documentación y adopción de los siguientes procediimientos:
CÓDIGO: DE - P - 07  Conceptos jurídicos
CÓDIGO: DE - P - 08 Atención a peticiones de entes de control, entidades del Estado y particulares
Esta documentación se adoptó a través de la Circular Interna N° 01 de 2022</t>
  </si>
  <si>
    <t>Procedimientos documentados y circular de adopción</t>
  </si>
  <si>
    <t>Responder con calidad y oportunidad a los requerimientos de los diferentes grupos de interés</t>
  </si>
  <si>
    <t>Dar asesoría y/o respuesta oportuna y de calidad a los requerimientos de solicitudes de información internos y externos de competencia jurídica.</t>
  </si>
  <si>
    <t xml:space="preserve">Número de asesorías y/o respuesta emitidas/Número de asesorías y/o solicitudes radicadas </t>
  </si>
  <si>
    <t>Matriz de seguimiento de atención a solicitudes</t>
  </si>
  <si>
    <t xml:space="preserve">Se han atendido y dado respuesta oportuna y de calidad en su totalidad a 140 requerimientos, conceptos juridicos necesarios, peticiones, quejas, y demas. </t>
  </si>
  <si>
    <t>Fortalecer los esquemas de financiación del Programa de Alimentación Escolar</t>
  </si>
  <si>
    <t xml:space="preserve">Direccionamiento Estratégico y Planeación </t>
  </si>
  <si>
    <t>Política de Gestión Presupuestal y Eficiencia del Gasto</t>
  </si>
  <si>
    <t>Generar mecanismos que me permitan verificar el cumplimiento de los componentes técnicos, financieros, contractuales, de cobertura y gestión social</t>
  </si>
  <si>
    <t>Realizar auditoría externa para la verificación y el seguimiento del cumplimiento de los Lineamientos Técnico-Administrativos del Programa de Alimentación Escolar PAE para la Unidad Administrativa Especial de Alimentación Escolar- Alimentos para Aprender.</t>
  </si>
  <si>
    <t xml:space="preserve">Numero de informes realizados </t>
  </si>
  <si>
    <r>
      <rPr>
        <sz val="12"/>
        <color theme="5" tint="-0.249977111117893"/>
        <rFont val="Arial Narrow"/>
        <family val="2"/>
      </rPr>
      <t>Informes mensuales de resultados</t>
    </r>
    <r>
      <rPr>
        <sz val="12"/>
        <color theme="1"/>
        <rFont val="Arial Narrow"/>
        <family val="2"/>
      </rPr>
      <t xml:space="preserve">
</t>
    </r>
  </si>
  <si>
    <t>Subdirección General</t>
  </si>
  <si>
    <t>Juan David Velez Bolivar</t>
  </si>
  <si>
    <t xml:space="preserve">A la fecha el proceso de contratar una firma auditora externa, se encuentra en fase precontractual. 
</t>
  </si>
  <si>
    <t>Durante el segundo trimestre se avanzó en el proceso de contratación de la firma auditora externa, el cual fue adjudicado a la empresa Consultora Capital SAS - BIC. Teniendo en cuenta lo anterior, no se cuenta con informes de resultados del proceso auditor, ya que se tienen contemplados a partir del segundo semestre.</t>
  </si>
  <si>
    <t>Resolución 230 de 25 de mayo de 2022, "Por la cual se adjudica el proceso de CONCURSO DE MÉRITOS ABIERTO CMA-UAPA-001-2022"</t>
  </si>
  <si>
    <t>Gestión del Talento Humano</t>
  </si>
  <si>
    <r>
      <rPr>
        <b/>
        <sz val="12"/>
        <rFont val="Arial Narrow"/>
        <family val="2"/>
      </rPr>
      <t>ODS N°4</t>
    </r>
    <r>
      <rPr>
        <sz val="12"/>
        <color theme="1"/>
        <rFont val="Arial Narrow"/>
        <family val="2"/>
      </rPr>
      <t xml:space="preserve">
“Garantizar una educación inclusiva y equitativa de calidad y promover oportunidades de aprendizaje permanente para todos</t>
    </r>
  </si>
  <si>
    <t>Talento humano</t>
  </si>
  <si>
    <t>*Política de Gestión estratégica del talento humano - GETH
*Política de integridad</t>
  </si>
  <si>
    <t>Elaborar, socializar e implementar los planes institucionales de Talento Humano</t>
  </si>
  <si>
    <t>Número de planes elaborados</t>
  </si>
  <si>
    <t xml:space="preserve">Planes elaborados y socializados
1) Plan Institucional de Capacitación
2) Plan de Bienestar e Incentivos
3) Plan de Previsión de Recursos Humanos
4) Plan Anual de Vacantes
5) Plan de Seguridad y Salud en el Trabajo
6) Plan Estratégico de Talento Humano
</t>
  </si>
  <si>
    <t>Sandra Milena Suarez Cortés</t>
  </si>
  <si>
    <t>Se documentaron los planes institucionales a cargo del proceso de Gestion del Talento Humano, los cuales se aprobaron antes del 31 de enero de 2022 por el Comite Institucional de Gestion y desempeño para su publicación en la página web de la Unidad https://www.alimentosparaaprender.gov.co/politicas-y-lineamientos/planes-institucionales-uapa--2022.  
En el primer trimestre se socializo a los funcionarios de la unidad, en el marco de espacios de apropiación institucional, los planes institucionales.</t>
  </si>
  <si>
    <t xml:space="preserve">1) Plan institucional de capacitación           2)Plan de Bienestar e Incentivos            3)Plan de previsión de Recuros Humanos   4) Plan Anual de Vacantes                    5)Plan de Seguridad y Salud en el Trabajo   6)Plan Estratégico de Talento Humano.
- Planilla de asistencia 
- Presentación.   </t>
  </si>
  <si>
    <t>Gestión Financiera</t>
  </si>
  <si>
    <t>Direccionamiento estratégico y planeación</t>
  </si>
  <si>
    <t>Ejecutar las acciones necesarias para la gestión, producción y generación de la información financiera y contable de la UAPA, de acuerdo a las normas técnicas y procedimientos vigentes</t>
  </si>
  <si>
    <t>Elaborar y socializar al interior de la UApA los informes integrales de gestión financiera (presupuesto, contabilidad y tesorería).</t>
  </si>
  <si>
    <t xml:space="preserve">Número de informes  elaborados y socializados </t>
  </si>
  <si>
    <t>Informes trimestrales de la gestión financiera.</t>
  </si>
  <si>
    <t>Javier Eduardo Serna Pineda
Anngie Catalina Cortes Galindo
Diana Patricia Molina Ordoñez</t>
  </si>
  <si>
    <t>Se elaboró un Informe de gestion integral financiera del primer trimestre de la vigencia 2022, que contempla análisis de la ejecución presupuestal, contabilidad y tesorería.</t>
  </si>
  <si>
    <t>Informe integral de gestión financiera</t>
  </si>
  <si>
    <t>Gestión Contractual y Adquisiciones</t>
  </si>
  <si>
    <t>Política de compras y contratatación pública</t>
  </si>
  <si>
    <t>Garantizar la correcta ejecución de los procesos contractuales de la entidad</t>
  </si>
  <si>
    <t xml:space="preserve">Realizar seguimiento trimestral a la ejecución del plan anual de adquisiciones </t>
  </si>
  <si>
    <t>Número de informes de seguimiento a la ejecución del PAA</t>
  </si>
  <si>
    <t>Informe de seguimiento a la ejecución del PAA</t>
  </si>
  <si>
    <t>José Alexander Moreno Paez</t>
  </si>
  <si>
    <t>Se realizó el seguimiento trimestral a la ejecución del plan anual de adquisiciones y se identificó que, de las 44 lineas de contratación planeadas en el PAA se tiene un avance de 25 procesos adelantados y contratados y actualmentes se tienen 9 lineas del PAA en elaboración.</t>
  </si>
  <si>
    <t>Acta de seguimiento PAA</t>
  </si>
  <si>
    <t>Servicio de Atención al Ciudadano</t>
  </si>
  <si>
    <t>Política de Servicio al Ciudadano</t>
  </si>
  <si>
    <t>Garantizar la atención de los grupos de valor e interés de la UApA de manera oportuna, en lenguaje claro y con calidad.</t>
  </si>
  <si>
    <t xml:space="preserve">Implementar acciones para mejorar los canales de atención al ciudadano </t>
  </si>
  <si>
    <t xml:space="preserve">Número de acciones implementadas </t>
  </si>
  <si>
    <t>Socializaciones, o documentos actualizados, etc</t>
  </si>
  <si>
    <t>Procedimiento aprobado
Formato aprobado</t>
  </si>
  <si>
    <t xml:space="preserve">Elaborar un diagnóstico que permita establecer las necesidades para garantizar la accesibilidad de poblaciones con enfoque diferencial en los aspectos tecnológicos, arquitectonicos, humanos y financieros </t>
  </si>
  <si>
    <t xml:space="preserve">Diagnóstico de necesidades </t>
  </si>
  <si>
    <t>En proceso de definicion de lineamientos y elaboracion de diagnostico para establecer las necesidades para garantizar la accesibilidad de poblaciones con enfoque diferencial.</t>
  </si>
  <si>
    <t>Gestión de Fortalecimiento</t>
  </si>
  <si>
    <t>Diseñar estrategias que garanticen el fortalecimiento territorial para el funcionamiento del Programa de Alimentación Escolar</t>
  </si>
  <si>
    <t>Política de Participación Ciudadana en la Gestión Pública</t>
  </si>
  <si>
    <t>Generar acciones para el fortalecimiento de las Entidades Territoriales, mediante acompañamiento integral para la correcta implementación del Programa de Alimentación Escolar</t>
  </si>
  <si>
    <t>Brindar Asistencia Técnica Integral a cada una de las Entidades Territoriales Certificadas para la implementación del PAE</t>
  </si>
  <si>
    <t>Número de ETC con asistencias técnicas realizadas</t>
  </si>
  <si>
    <t>Actas de asistencia técnica
Listados de asistencia
Informe de consolidado de asistencia técnica</t>
  </si>
  <si>
    <t>Subdirección de Fortalecimiento</t>
  </si>
  <si>
    <t>Pilar González Ramírez</t>
  </si>
  <si>
    <t>Se realizó para el presente período acciones de acompañamiento y asistencia técnica, donde se reportó la asistencia de 94 ETC, orientadas a brindar capacitación y asesoría a los equipos PAE centrándose en la necesidad de los temas relacionados con la Res. 335 de 2021 respecto a los ejes estructurales del PAE, relacionados con: conformación de bolsa común, lineamientos -normatividad PAE y planeación contractual. A estos espacios no asistieron a los espacios convocados: ETC Pitalito y Sahagún”.
Lo registrado actualmente en el archivo de Plan de acción se incluye en el informe consolidado de asistencia técnica</t>
  </si>
  <si>
    <t xml:space="preserve">Informe consolidado y archivo de soportes (Actas de asistencia y listados)
</t>
  </si>
  <si>
    <t>Se realizó durante el segundo trimestre acciones de acompañamiento y asistencia técnica a 96 ETC, orientadas a brindar capacitación y asesoría a los equipos PAE, centrándose en la Res. 335 de 2021 en los ejes estructurales relacionados con: conformación de bolsa común, lineamientos -normatividad PAE y planeación contractual. 
Se genera informe consolidado y detallado.</t>
  </si>
  <si>
    <t>Desarrollar un encuentro regional para mejorar la implementación del PAE</t>
  </si>
  <si>
    <t xml:space="preserve">Número de encuentros realizados </t>
  </si>
  <si>
    <r>
      <t>Actas de reunión</t>
    </r>
    <r>
      <rPr>
        <sz val="12"/>
        <color rgb="FFFF0000"/>
        <rFont val="Arial Narrow"/>
        <family val="2"/>
      </rPr>
      <t xml:space="preserve"> </t>
    </r>
    <r>
      <rPr>
        <sz val="12"/>
        <rFont val="Arial Narrow"/>
        <family val="2"/>
      </rPr>
      <t xml:space="preserve">del encuentro
Listado de asistencia
Informe consolidado del encuentro </t>
    </r>
  </si>
  <si>
    <t xml:space="preserve">Actividad programada para el segundo trimestre </t>
  </si>
  <si>
    <t>Teniendo en cuenta los temas de logistica, se reprogramó el evento para el 14 y 15 de Julio; por lo tanto, el cumplimiento de esta actividad se llevará a cabo en el tercer trimestre del año.</t>
  </si>
  <si>
    <t>Generar planes de fortalecimiento para las Entidades Territoriales Certificadas que lo requieran.</t>
  </si>
  <si>
    <t>% de ETC que requieran planes de fortalecimiento</t>
  </si>
  <si>
    <t xml:space="preserve">Informe consolidado de las acciones implementadas </t>
  </si>
  <si>
    <t>Durante el primer trimestre por parte del equipo de fortalecimeinto se realiza la identificación de  ETC  que requieren plan de fortalecimiento y la generación de programacón de acciones de asistencia técnica requerida.
Se avanzó en la identificación de ETC que tendran seguimiento a planes de mejora resultado de la auditoria 2021</t>
  </si>
  <si>
    <t>Informe consolidado</t>
  </si>
  <si>
    <t xml:space="preserve">Realizar monitoreo y control a la implementación del Programa de Alimentación Escolar a través de los mecanismos necesarios. </t>
  </si>
  <si>
    <t>Realizar seguimiento a la implementación de los diferentes mecanismos de control social y participación ciudadana en las 96 ETC de acuerdo a lo establecido en la normatividad.</t>
  </si>
  <si>
    <t xml:space="preserve">
Número de informes de seguimiento trimestral</t>
  </si>
  <si>
    <r>
      <t xml:space="preserve">
</t>
    </r>
    <r>
      <rPr>
        <sz val="12"/>
        <rFont val="Arial Narrow"/>
        <family val="2"/>
      </rPr>
      <t>Informe trimestral de seguimiento a mecanismos de control social y participación ciudadana</t>
    </r>
    <r>
      <rPr>
        <sz val="12"/>
        <color theme="1"/>
        <rFont val="Arial Narrow"/>
        <family val="2"/>
      </rPr>
      <t xml:space="preserve"> (realización de mesas públicas y conformación de CAE, comité de segumiento y de veedurías ciudadanas)
Solicitudes y/o requerimientos realizados por la Sub. de Fortalecimiento</t>
    </r>
  </si>
  <si>
    <t>Yamile Casas López</t>
  </si>
  <si>
    <t>Durante el primer trimestre se realizó el respectivo seguimiento a la implementación de los diferentes mecanismos de participación ciudadana y control social por parte de las entidades territoriales (Mesas públicas, conformación de CAE, Comité de Segumiento, Veedurías Ciudadanas)</t>
  </si>
  <si>
    <t xml:space="preserve">Informe trimestral N°1 - Procedimiento monitoreo y control 
</t>
  </si>
  <si>
    <t>Durante el segundo trimestre se realizó el respectivo seguimiento a la implementación de los diferentes mecanismos de participación ciudadana y control social por parte de las entidades territoriales (Mesas públicas, conformación de CAE, Comité de Segumiento, Veedurías Ciudadanas)</t>
  </si>
  <si>
    <t>Realizar el seguimiento a la implementacion del PAE en las ETC</t>
  </si>
  <si>
    <t>Número de informes consolidados de operación trimestral</t>
  </si>
  <si>
    <t>Informe consolidado trimestral del seguimiento a la implementación y operación</t>
  </si>
  <si>
    <t>Guillermo Marin Rubio</t>
  </si>
  <si>
    <t xml:space="preserve">Se realizó el seguimiento a la implementacion del PAE en las ETC, en donde para el primer trimestre se tienen 88 ETC que iniciaron la operación del PAE, de las cuales 67 iniciaron de forma oportuna.
54 ETC implementan las modalidades PS/I, 20 ETC con PS, 7 ETC con I, 6 ETC con PS/I/CCT y 1 ETC con PS/CCT.
</t>
  </si>
  <si>
    <t xml:space="preserve">Tablero Reporte Semanal
Informe trimestral
</t>
  </si>
  <si>
    <t>Se realizó el seguimiento a la implementacion del PAE en las ETC, en donde para el segundo trimestre se tienen 92 ETC que iniciaron la operación del PAE, de las cuales 67 iniciaron de forma oportuna. 1 ETC no ha iniciado PAE y 3 ETC suspendieron operación. 
61 ETC implementan modalidades PS/I, 21 ETC modalidad PS, 7 ETC Modalidades PS/CCT/I, 4 ETC Industrializada, y 2 ETC PS/CCT.</t>
  </si>
  <si>
    <t>Gestión de la Información</t>
  </si>
  <si>
    <t>Diseñar estrategias que garanticen el fortalecimiento territorial para el funcionamiento del Programa de Alimentación Escolar.</t>
  </si>
  <si>
    <t>Definir e implementar las necesidades tecnológicas que permitan a los funcionarios de la UApA, llevar a acabo sus labores misionales con las mejores herramientas TI</t>
  </si>
  <si>
    <t xml:space="preserve">Realizar la contratación de los servicios tecnológicos que la UApA requiere para la operación </t>
  </si>
  <si>
    <t xml:space="preserve">Número de procesos de adquisición de servicios tecnológicos contratados </t>
  </si>
  <si>
    <t xml:space="preserve">1 - Proceso de contratación y disposición del servicio de nube pública
2 - Proceso de contratación y disposición del servicio de impresión y escaner
3 - Proceso de contratación y disposición del sistema de video conferencia
4 - Proceso de contratación y disposición del software de mesa de ayuda
5 - Proceso de contrataciòn de internet para funcionarios y visitantes de la UApA
6 - Proceso de contratación de telefonìa IP
7 - Proceso de contratación de equipos tecnológicos 
8 - Proceso de contratación de licencias de Oficce 365
9 - Proceso de contratación de página WEB 
10. Proceso de apovisamiento de canales </t>
  </si>
  <si>
    <t>Subdirección de Información</t>
  </si>
  <si>
    <t xml:space="preserve">
 Fernando Ricaurte
 Lina María Velez 
Julian Camilo Gomez
</t>
  </si>
  <si>
    <t>Se realizo el proceso de contratación y disposición del sistema de video conferencia para la UApA</t>
  </si>
  <si>
    <t>Orden de compra 85246 Sistema de video conferencia</t>
  </si>
  <si>
    <t>Garantizar la operación de los servicios de tecnologías de información y comunicaciones necesarios, basados en software para la operación y la toma de decisiones de la UApA</t>
  </si>
  <si>
    <t>Porcentaje de sistemas implementados</t>
  </si>
  <si>
    <t>1_Sistema de Talento Humano KACTUS
2_SGDEA
3_SAC
4_Intranet</t>
  </si>
  <si>
    <t xml:space="preserve">María Fernanda Revelo Bados
Juan Camilo Murillo
Fernando Ricaurte
Lina Maria Velez </t>
  </si>
  <si>
    <t>Durante el primer trimestre se desarrollaron las acciones necesarias para el funcionamiento de la Intranet de la UApA</t>
  </si>
  <si>
    <t>https://alimentosparaaprender.sharepoint.com/SitePages/Home.aspx</t>
  </si>
  <si>
    <t>Se garantizó la operación de los siguientes servicios de tecnologías de información y comunicaciones así:
1- KACTUS: Se gestionaron los pagos de prestación de servicios SAAS, se agendaron y gestionaron las consultorías con relación a  la corrección de anomalías del sistema, se gestionan las solicitudes de los usuarios del sistema KACTUS y se resolvieron las solicitudes mesa de ayuda nivel 1 y 2.
2- SAC: Se realizó apoyo a las nuevas actualizaciones del sistema, gestión y resolución de problemas técnicos de la herramienta. 
3- Intranet: Se llevó a cabo la actualización de la información disponible dentro de la herramienta; así mismo, se realizo la actividad de instalación de Drupal en el servidor de la UApA.</t>
  </si>
  <si>
    <t>Implementar soluciones de manejo y de seguridad de la información; con el fin presentar datos y reportes de  de manera oportuna, clara y eficaz en la UApA</t>
  </si>
  <si>
    <t xml:space="preserve">Realizar el desarrollo y mejora de los tableros de control </t>
  </si>
  <si>
    <t>Porcentaje de implementación y publicación de tableros de control</t>
  </si>
  <si>
    <t>Tableros de control</t>
  </si>
  <si>
    <t>Juan Camilo Murrilo</t>
  </si>
  <si>
    <t>Se entrega a la Unidad los tableros de control para consulta  con información de: INOP, SIMAT, SACI y Fortalecimiento</t>
  </si>
  <si>
    <t>https://app.powerbi.com/Redirect?action=OpenApp&amp;appId=cff0408a-6380-4c0c-95dc-57859bea6530&amp;ctid=7784fa80-0515-459a-97e3-40113f9e5abc</t>
  </si>
  <si>
    <t>Realizar la creación, gestión y uso de bodega de datos con la información relevante para el cumplimiento de la misionalidad de la UApA</t>
  </si>
  <si>
    <t>Porcentaje de implementación de bodega la de datos</t>
  </si>
  <si>
    <t>Bodega de datos</t>
  </si>
  <si>
    <t>Juan Camilo Murillo</t>
  </si>
  <si>
    <t>Se genera el espacio para la bodega de datos en Nube y se trabajan las ETL  para cargue de información del SIMAT</t>
  </si>
  <si>
    <t>Pantallazo espacio en nube  Maquina virtual -Bodega de datos</t>
  </si>
  <si>
    <t xml:space="preserve">Diseñar el sistema de seguridad de la información que garantice en todo momento el adecuado y oportuno manejo de la data </t>
  </si>
  <si>
    <t>Porcentaje de implementación del sistema de seguridad de la información</t>
  </si>
  <si>
    <t>Sistema de Seguridad de la Información implementado</t>
  </si>
  <si>
    <t>Harvey Cely -Contratista
María Fernanda Revelo</t>
  </si>
  <si>
    <t>Se genera la siguiente documentación: 
*Política de Back ups copias de seguridad
*Documento herramienta de diagnostico de seguridad y privacidad de la Información
*Informe técnico de diagnóstico del MSPI UApA 2022
*Instructivo de levantamiento de acciones -Plan de tratamiento de riesgos
*Procedimiento de gestión de riesgos de seguridad de la información</t>
  </si>
  <si>
    <t>Documentación Seguridad de la Información</t>
  </si>
  <si>
    <t xml:space="preserve">Realizar seguimiento a la disponibilidad de la plataforma CHIP en la categoría UApA-PAE </t>
  </si>
  <si>
    <t>Número de reportes de implementación de la categoría UApA-PAE</t>
  </si>
  <si>
    <t>Reportes de implementación de la categoría UApA-PAE en sistema CHIP</t>
  </si>
  <si>
    <t>La categoría se encuentra implementada y en funcionamiento para el reporte de información</t>
  </si>
  <si>
    <t>Pantallazo de la categoría CHIP en funcionamiento</t>
  </si>
  <si>
    <t>Se realizó seguimiento a la disponibilidad de la plataforma CHIP en la categoría UApA-PAE, la cual se encuentra en funcionamiento para el reporte de información.
Adicionalmente, se realizó asistencia técnica en las ETCs Cauca, Popayán, Risaralda, Pereira, Antioquia, Medellín, Rionegro, Sabaneta, Apartadó, Bello, Envigado, Itagüí y Turbo sobre el reporte de información de la categoría UAPA PAE en el sistema CHIP y en el manejo e instalación del aplicativo CHIP Local.</t>
  </si>
  <si>
    <t xml:space="preserve">
Desarrollar el Ecosistema de información de la UApA, en sus fases I y II</t>
  </si>
  <si>
    <t>Realizar el desarrollo y la implementación de las fases del ecosistema SiPAE</t>
  </si>
  <si>
    <t xml:space="preserve">Porcentaje de las fases implementadas </t>
  </si>
  <si>
    <t>Ecosistema SiPAE, Fase 1 y 2 Desarrollo e implementación</t>
  </si>
  <si>
    <t xml:space="preserve">María Fernanda Revelo Bados
David Andres  Roa
Fernando Ricaurte
Lina Maria Velez </t>
  </si>
  <si>
    <t>La fase 1 del desarrollo del Ecosistema se encuentra en ejecución</t>
  </si>
  <si>
    <t>Se llevó a cabo el desarrollo de la fase 1 del Ecosistema de información SiPAE y el desarrollo de los 106 requerimientos planteados en esta fase, comprendidos en los módulos de los subsistemas MiPAE y SiGEPAE así: 
Módulo de Priorización 
Módulo de gestión de beneficiarios y raciones 
Módulo de consultas de información para terceros. 
Módulo de seguimiento y aprobación de entrega de raciones.
Cargue del Sistema educativo.
Ciclo de vida de infraestructura.
Ciclo de vida de Acceso.
Visualización y cálculo de indicadores de riesgos.
Priorización.
Planeación financiera.
Operadores.
Minutas patrón.
Definición de usuarios.
Asignación de recursos.
Gestión del repositorio de recursos y documentos.
Vigencias y Auditoría.
Aprobaciones.</t>
  </si>
  <si>
    <t xml:space="preserve">Realizar el seguimiento a la disponibilidad y uso por parte de las ETC de la plataforma PAEstar al día </t>
  </si>
  <si>
    <t>Número de seguimientos de la disponibilidad y uso de la plataforma PAEstar al día</t>
  </si>
  <si>
    <t xml:space="preserve">Reportes de implementación de la plataforma PAEstar al día </t>
  </si>
  <si>
    <t>María Fernanda Revelo Bados
Juan Camilo Murillo</t>
  </si>
  <si>
    <t xml:space="preserve">Se realiza la implementación y puesta en funcionamiento de la plataforma PAEstar al día versión 2.0 </t>
  </si>
  <si>
    <t>https://www.paestaraldia.gov.co/Home</t>
  </si>
  <si>
    <t xml:space="preserve">Se realizó actualización de la información de la plataforma Web y móvil del PAEstar al día, de acuerdo con la información suministrada por las ETC, respecto a la entrega de menús del PAE. </t>
  </si>
  <si>
    <t xml:space="preserve">Estructurar el plan de continuidad del negocio y de recuperación del desastre </t>
  </si>
  <si>
    <t>Número de documentos</t>
  </si>
  <si>
    <t>Plan de continuidad y de recurperación del desastre</t>
  </si>
  <si>
    <t xml:space="preserve">Lina María Velez </t>
  </si>
  <si>
    <t xml:space="preserve">Realizar el diseño y la implementación de la política de Gobierno y Seguridad Digital en el marco del MIPG </t>
  </si>
  <si>
    <t xml:space="preserve">Porcentaje de implementación de las acciones del plan de trabajo </t>
  </si>
  <si>
    <t xml:space="preserve">Seguimiento al plan de trabajo </t>
  </si>
  <si>
    <t>María Fernanda Revelo</t>
  </si>
  <si>
    <t>Se llevó a cabo el seguimiento y control al plan de trabajo de la Subdirección de Información teniendo en cuenta los siguientes frentes: 
*Procesos de adquisición de TI
*Operación y servicios de Tecnologías de la Información
* Seguimiento a la Ejecución y e Interventoria de la Fase 1 del Ecosistema
*Arquitectura Empresarial - SDI</t>
  </si>
  <si>
    <t>Información de seguimiento recibida por medio de correo electrónico correspondiente a los frentes de acción de la SDI</t>
  </si>
  <si>
    <t xml:space="preserve">Gestión de Análisis, calidad e innovación </t>
  </si>
  <si>
    <t>Gestión del conocimiento y la innovación</t>
  </si>
  <si>
    <t>Diseñar documentos e instrumentos técnicos de aspectos relevantes para la implementación y mejoramiento continuo del PAE</t>
  </si>
  <si>
    <t>Elaborar notas técnicas de alimentación saludable, calidad e inocuidad, enfoque diferencial, de costos, entre otras.</t>
  </si>
  <si>
    <t>Número de notas técnicas</t>
  </si>
  <si>
    <t>Notas técnicas</t>
  </si>
  <si>
    <t>Subdirección de Análisis, Calidad e Innovación</t>
  </si>
  <si>
    <t>Luis Eduardo Gamba Murcia</t>
  </si>
  <si>
    <t xml:space="preserve">Se realizó y publicó 1 nota técnica del componente de calidad e inocuidad denominada: "Planes de Muestreo en el Programa de Alimentación Escolar: Recomendaciones para la Acción". </t>
  </si>
  <si>
    <t xml:space="preserve">Nota técnica publicada. </t>
  </si>
  <si>
    <t>Se realizaron y publicaron 5 notas técnicas del componente de calidad e inocuidad denominadas: "Manipulación de alimentos: un eslabón clave en la gestión de la calidad e inocuidad en el PAE", "Control y monitoreo de la calidad del agua en el PAE", " Día mundial de la inocuidad", "Los microorganismos y las enfermedades transmitidas por alimentos" y en conjunto con el componente de alimentación saludable se  realizó y publicó la nota: "Cocina tradicional y gastronomía en la operación PAE"</t>
  </si>
  <si>
    <t xml:space="preserve">Notas técnicas publicadas. </t>
  </si>
  <si>
    <t xml:space="preserve">Generar espacios de acompañamiento técnico en territorio para caracterización y  cualificación, en temas de calidad e inocuidad, alimentación saludable y sostenible, compras públicas,  modelo de alimentación rural,  costos y atención con enfoque diferencial. </t>
  </si>
  <si>
    <t xml:space="preserve">Realizar visitas de acompañamiento, asistencia técnica y  seguimiento en el territorio para temas de calidad e inocuidad, alimentación saludable y sostenible, compras públicas,  modelo de alimentación rural y costos. </t>
  </si>
  <si>
    <t xml:space="preserve">Número de visitas con planes de mejoramiento y recomendaciones para la acción. </t>
  </si>
  <si>
    <t>Informe de visita a territorio</t>
  </si>
  <si>
    <t xml:space="preserve">William Forero </t>
  </si>
  <si>
    <t>Se realizaron 11 visitas presenciales de acompañamiento, asistencia técnica y  seguimiento en el territorio a las ETC, de las cuales 7 corresponden al componente de calidad e inocuidad, 1 al componente alimentario y nutricional, 1 al componente de costos, y 2 relacionadas con los componentes tanto de calidad e inocuidad como de alimentación saludable.</t>
  </si>
  <si>
    <t>Informes de visita a territorio.</t>
  </si>
  <si>
    <t>Se realizaron 6 visitas presenciales de acompañamiento, asistencia técnica y  seguimiento en el territorio a las ETC, de las cuales 4 corresponden al componente de alimentación saludable, 1 al componente de  calidad e inocuidad y 1 al componente de costos.</t>
  </si>
  <si>
    <t>Informes de visita a territorio o actas de reunión.</t>
  </si>
  <si>
    <t>Realizar jornadas de cualificación y asistencia técnica en temas de calidad e inocuidad, alimentación saludable y sostenible, compras públicas,  modelo de alimentación rural, costos y atención con enfoque diferencial</t>
  </si>
  <si>
    <t>Número de jornadas de cualificación de calidad e inocuidad</t>
  </si>
  <si>
    <t>Jornadas de cualificación de calidad e inocuidad</t>
  </si>
  <si>
    <t>Camila Andrea Montañez Florez</t>
  </si>
  <si>
    <t>Se realizaron 17 jornadas de cualificación en temas relacionados a calidad e inocuidad, alimentación saludable y estimación de costos del PAE.
Por otro lado, se realizaron 37 asistencias técnicas  en temas de profundidad relacionados con calidad e inocuidad, alimentación saludable y sostenible, compras públicas,  modelo de alimentación rural, costos y atención con enfoque diferencial</t>
  </si>
  <si>
    <t>Listados de asistencia y links de las grabaciones de cada jornada de cualificación y asistencia técnica.</t>
  </si>
  <si>
    <t>Se realizó el  primer Comité Técnico de Alimentación Saludable y Sostenible el 25 de mayo el cual contó con la participación de 49 ETC, y como tema central se abordaron los lineamientos de proveeduría de alimentos y manejo de nutrientes críticos en programas de complementación alimentaria a cargo del Estado.
Así mismo, se realizó el segundo Comité Técnico de Calidad e Inocuidad en el PAE los días 5 y 6 de mayo con diferentes ETC en cada fecha, en los cuales se trató principalmente el estudio de los casos de ETA, contando con la asistencia de 165 participantes.
Po otro lado, se realizaron 17 asistencias técnicas relacionadas con el componente de alimentación saludable y de atención con enfoque diferencial y se desarrollaron 14 jornadas de cualificación en la ruta estandar de costos del PAE.</t>
  </si>
  <si>
    <t>Comités: presentaciones, lista de asistencia, grabación, invitación, encuesta de satisfacción.
Asistencias Técnicas: links de grabaciones (virtual), actas y listas de asistencia (presencial)</t>
  </si>
  <si>
    <t xml:space="preserve">Establecer estrategias  y prácticas innovadoras en la prestación del servicio de alimentación escolar con pertinencia territorial y cultural, a fin de promover la calidad y mejora continua. </t>
  </si>
  <si>
    <r>
      <rPr>
        <sz val="12"/>
        <rFont val="Arial Narrow"/>
        <family val="2"/>
      </rPr>
      <t>Realizar s</t>
    </r>
    <r>
      <rPr>
        <sz val="12"/>
        <color theme="1"/>
        <rFont val="Arial Narrow"/>
        <family val="2"/>
      </rPr>
      <t>eguimiento a la participación de las ETC en el curso de INVIMA sobre normatividad sanitaria en el PAE.</t>
    </r>
  </si>
  <si>
    <t>Número de seguimientos realizados</t>
  </si>
  <si>
    <t xml:space="preserve">Informes o reportes trimestrales de seguimientos a la participación en el curso INVIMA </t>
  </si>
  <si>
    <t>Ricardo Mario Martínez Montealegre</t>
  </si>
  <si>
    <t xml:space="preserve">La UApA remitió al Invima los ajustes al modulo 1 del curso según las observaciones y recomendaciones realizadas por los funcionarios de la unidad en relación con el piloto para la implementación del curso en la plataforma del Invima.
Se tiene pendiente la activación del curso por parte del INVIMA en la plataforma institucional para iniciar el proceso de convocatoria a los equipos de las ETC previsto para el segundo trimestre. </t>
  </si>
  <si>
    <t>Documento y correo electronico remitiendo al Invima los ajustes al modulo 1 del curso según las observaciones y recomendaciones realizadas por los funcionarios de la unidad en relación con el piloto para la implementación del curso en la plataforma del Invima.</t>
  </si>
  <si>
    <t xml:space="preserve">La UApA remitió al Invima los ultimos ajustes al diseño propuesto del modulo 1 para la implementación del curso en la plataforma de esta entidad; así como el video de bienvenida por parte del Director de la UApA y material grafico para usar en el diseño final.
Se encuentra pendiente la activación del curso por parte del INVIMA en la plataforma institucional, para iniciar el proceso de convocatoria a los equipos de las ETC previsto para el tercer trimestre. </t>
  </si>
  <si>
    <t>Correos electrónicos remitidos al Invima con adjuntos: documento, video y fotografías</t>
  </si>
  <si>
    <t>Desarrollar mecanismos que permitan una mayor y mejor participación de los distintos actores en la implementación del PAE orientadas al posicionamiento y sostenibilidad territorial</t>
  </si>
  <si>
    <t xml:space="preserve">Diseñar documentos técnicos e innovadores que permitan el fortalecimiento y mejoramiento del PAE en todo el territorio nacional. </t>
  </si>
  <si>
    <t>*Documento que contenga  Capítulo de Alimentación Escolar NARP
 *Documento de linea de base implementación PAE en ruralidades
*Documentos técnicos de soporte para la inclusión de estrategias de mejoramiento del componente alimentario en el Programa de Alimentación Escolar</t>
  </si>
  <si>
    <t>Nohora Muchavisoy
Luisa Jamaica
Nohora Perez</t>
  </si>
  <si>
    <t xml:space="preserve">Se envía solicitud a la Dirección de Asuntos para Comunidades Negras, Afrocolombianas, Raizales y Palenqueras del Ministerio del Interior, a través del radicado EXT_S22- 00006214-PQRSD-006033-PQR del 28 de enero del 2022, con el fin de solicitar un espacio de reunión para continuar con la apropiación de la ruta establecida para la planeación de la agenda de trabajo, logística y el establecimiento de fecha con la consultiva de alto Nivel  y llevar a cabo el espacio del proceso de concertación que permita la construcción del capítulo de alimentación escolar NARP. La misma solicitud se reitera el 22 mes de marzo del presente, a través del radicado EXT_S22- 00027798-PQRSD-021400-PQR.
Así mismo, desde la Subdirección de Análisis, Calidad e Innovación se programó y realizó visita a la ETC de Tumaco -  Nariño, desde el 15 hasta el 17 de Febrero de 2022, en la Instituciones educativas:  Robert Mario Bischoff y Nuestra señora del Carmen de la Espriella, a partir de una metodología participativa con estudiantes beneficiarios del PAE, rector y docentes, mediante la cual se viene avanzando en la recopilación de información acerca de costumbres, consumo de alimentos tradicionales, entre otros, insumo para la sistematización y análisis de esta, como parte del proceso de estructuración del Capítulo de Alimentación Escolar Diferencial - NARP, que será presentado ante la Comisión Consultiva de Alto Nivel, una vez El ministerio del Interior confirme la fecha del encuentro.
Frente al documento técnico de estandarización de porciones y estrategias de Información, Educación y Comunicación en el PAE, desde la subdirección se elaboró el documento técnico con la necesidad técnica y los aspectos administrativos a tener en cuenta para el proceso precontractual. Desde la Dirección General se tomó la decisión de no iniciar el proceso teniendo en cuenta el corte del periodo de gobierno actual. 
En cuanto a los demás documentos: linea de base implementación PAE en ruralidades, documentos técnicos de soporte para la inclusión de estrategias de mejoramiento del componente alimentario en el Programa de Alimentación Escolar conforme el planteamiento del plan de acción su diseño se iniciará a partir del mes de abril para el reporte correspondiente según el avance.
</t>
  </si>
  <si>
    <t>Copia del radicado inicial de solicitud dirigida a la Dirección de Asuntos para Comunidades Negras, Afrocolombianas, Raizales y Palenqueras del Ministerio del Interior NO. EXT_S22- 00006214-PQRSD-006033-PQR del 28 de enero del 2022 y copia del radicado de reiteración de solicitud No. EXT_S22- 00027798-PQRSD-021400-PQR.
Listas de asistencia, acta de reunión   del 15 al 17 de febrero de 2022 desarrollada en el Municipio de Tumaco, Nariño.</t>
  </si>
  <si>
    <t xml:space="preserve">Durante el mes de Abril  se avanzó en la construcción del plan de trabajo para el desarrollo de los espacios de trabajo con los CAE y padres de familia en Instituciones Educativas mayoritariamente NARP, con el fin de avanzar en el levantamiento de información y validación del documento preliminar para la incorporación de preparaciones, alimentos propios en la planeación del componente alimentario del PAE.
Con el fin de avanzar en la recopilación de información acerca de costumbres, consumo de alimentos tradicionales, entre otros, para la sistematización y análisis de esta, y como parte del proceso de estructuración del Capítulo de Alimentación Escolar NARP, a partir de una metodología participativa con padres de familia, CAE y docentes, durante el mes de mayo se realizaron visitas a la ETC Cesar en el municipio de El Paso en la IE Nacionalizado El Paso y en la IE El Potrerillo; así mismo, en la ETC Chocó en el municipio Istmina en la IE Normal Pio X, y en el Municipio de Atrato en la IE Antonio Abad Hinestroza; en el mes de Junio, se realizaron visitas a la ETC Cauca en la I.E.T.A San José del Playón, en la I.E.T.A San Pablo del Municipio de Mahates y I.E.T.A Benkos Biohó del Corregimiento de San Basilio de Palenque, Mahates, Bolívar.
Por otro lado, en el marco del convenio establecido entre la UApA y la FAO se diseñó el documento de Plan Pedagógico validado en territorio, para la promoción de la alimentación saludable con pertinencia cultural y territorial para las ruralidades en el marco del PAE, el cual incluye herramientas pedagógicas como: cartilla para docentes, poster de alimentación saludable e infografías; estos documentos se incluyen en versión preliminar, para la corrección de estilo y diagramación final.
</t>
  </si>
  <si>
    <r>
      <rPr>
        <b/>
        <sz val="11"/>
        <color rgb="FF000000"/>
        <rFont val="Arial Narrow"/>
        <family val="2"/>
      </rPr>
      <t>NARP:</t>
    </r>
    <r>
      <rPr>
        <sz val="11"/>
        <color rgb="FF000000"/>
        <rFont val="Arial Narrow"/>
        <family val="2"/>
      </rPr>
      <t xml:space="preserve"> Listados de asistencia, acta de reunión, ficha técnica.
</t>
    </r>
    <r>
      <rPr>
        <b/>
        <sz val="11"/>
        <color rgb="FF000000"/>
        <rFont val="Arial Narrow"/>
        <family val="2"/>
      </rPr>
      <t xml:space="preserve">Plan Pedagógico: </t>
    </r>
    <r>
      <rPr>
        <sz val="11"/>
        <color rgb="FF000000"/>
        <rFont val="Arial Narrow"/>
        <family val="2"/>
      </rPr>
      <t xml:space="preserve">documento preliminar Plan Pedagógico, cartilla para docentes, poster de alimentación saludable
</t>
    </r>
  </si>
  <si>
    <t>Mejoramiento Continuo</t>
  </si>
  <si>
    <t>Control Interno</t>
  </si>
  <si>
    <t>Política de Control Interno</t>
  </si>
  <si>
    <t>Desarrollar los mecanismos necesarios que permitan medir de manera objetiva la eficiencia, eficacia y economía de la entidad para mejorar su operación</t>
  </si>
  <si>
    <t>Realizar el reporte de la rendición de la cuenta mensual, anual y/o semestral ante la CGR en el aplicativo SIRECI.</t>
  </si>
  <si>
    <t xml:space="preserve">Número de Certificados de rendición / Número de rendiciones obligatorias </t>
  </si>
  <si>
    <t xml:space="preserve">Certificados de reporte </t>
  </si>
  <si>
    <t>Oficina Asesora de Control Interno de Gestión</t>
  </si>
  <si>
    <t>Asesora de Control Interno de Gestión</t>
  </si>
  <si>
    <t xml:space="preserve">* Acuse de aceptación de rendición de obras inconclusas de enero, febrero y marzo de la vigencia 2022.
* Acuse de aceptación de rendición contractual de enero, febrero y marzo de la vigencia 2022.
* Acuse de aceptación de rendición de la cuenta anual consolidada vigencia 2021.
* Acuse de aceptación de rendición de posconflicto - segundo semestre 2021.
* Acuse de aceptación de rendición de delitos contra la admón. pública – II semestre 2021”
</t>
  </si>
  <si>
    <t>Se publicaron en el siguiente enlace: https://www.alimentosparaaprender.gov.co/tema/informes-de-gestion-evaluacion-y-auditoria/b-informe-de-rendicion-de-cuentas-ante-la-contraloria</t>
  </si>
  <si>
    <t>Elaborar y publicar los informes requeridos por la normatividad vigente, en materia de control interno</t>
  </si>
  <si>
    <t xml:space="preserve">Número de informes de ley </t>
  </si>
  <si>
    <t xml:space="preserve">Informes de seguimiento </t>
  </si>
  <si>
    <t>* Informe de Austeridad en el Gasto - vigencia 2021
* Informe de seguimiento SIGEP vigencia 2021
* Informe de seguimiento a PQRSD - julio a diciembre 2021
* Informe de seguimiento a MECI/MIPG - vigencia 2021
* Certificado de Diligenciamiento FURAG 2021 – Rol Control Interno
* Informe de seguimiento a la supervisión de contratos vigencia 2021
* Publicar el documento con el nombre “Informe de evaluación y seguimiento al Plan Anual de Adquisiciones vigencia 2021
* Informe sobre las Declaraciones de la Ley 2013 de 2019 vigencia 2021
* Seguimiento al mapa de riesgos vigencia 2021
* Seguimiento al Plan Anticorrupción y de Atención al Ciudadano - Diciembre 2021
* Evaluación de gestión por dependencias vigencia 2021</t>
  </si>
  <si>
    <t>Se publicaron en el siguiente enlace: https://www.alimentosparaaprender.gov.co/tema/informes-de-la-oficina-de-control-interno</t>
  </si>
  <si>
    <t xml:space="preserve">Realizar la implementación de la política de Control Interno en el marco del MIPG </t>
  </si>
  <si>
    <t>La Oficina Asesora de Control Interno, diseño la Guía de Implementación de la Política de Control Interno como herramienta de control a la gestión institucional, a través de parámetros necesarios (Autogestión), para definir acciones de prevención, verificación y evaluación en procura del fortalecimiento y mejora continua (Autorregulación), en el cual cada uno de los actores institucionales se constituyen en parte integral del proceso (Autocontrol); Este instrumento fue socializado al Comité Institucional de Gestión y Desempeño del MIPG de la UApA, aprobado mediante acta, normalizado dentro de la estructura del Sistema Integrado de Gestión – SIG, mediante Código MC-G-01 y divulgado a mediante Circular Interna N°11 del 2022; adicionalmente se definió el documento de roles y responsabilidades Código SIG MC-F-10, que hace parte integral de la guía de implementación y que define los compromisos de los actores institucionales frente a la gestión del control interno y que además fueron divulgados desde la Oficina de Comunicaciones con todos los funcionarios el día 31 de marzo de 2022.</t>
  </si>
  <si>
    <t>Elaborar y presentar al Comité Institucional de Control Interno el Programa de Auditorías Internas Integradas</t>
  </si>
  <si>
    <t>Prograna de auditorías presentado/programa de auditoría aprobado</t>
  </si>
  <si>
    <t>Programa aprobado</t>
  </si>
  <si>
    <t>La elaboración del producto esta proyectada para el segundo trimestre del año.</t>
  </si>
  <si>
    <t>Ejecutar el Programa de Auditorías Internas Integradas</t>
  </si>
  <si>
    <t>Número de auditorias ejecutadas / Total auditorías programadas * 100</t>
  </si>
  <si>
    <t>Informe de resultado</t>
  </si>
  <si>
    <t>La elaboración del producto esta proyectada para el segundo semestre del año.</t>
  </si>
  <si>
    <t>Realizar evaluación y seguimiento a los Planes de Mejoramiento.</t>
  </si>
  <si>
    <t>Número de seguimientos realizados a los PMI existentes</t>
  </si>
  <si>
    <t>La elaboración del producto esta proyectada para el cuarto trimestre del año.</t>
  </si>
  <si>
    <t>Historial de Cambios </t>
  </si>
  <si>
    <t>Versión </t>
  </si>
  <si>
    <t>Observaciones </t>
  </si>
  <si>
    <t>Fecha </t>
  </si>
  <si>
    <t>1 </t>
  </si>
  <si>
    <t xml:space="preserve">Se crea el documento </t>
  </si>
  <si>
    <t>Enero de 2022 </t>
  </si>
  <si>
    <t>Abril de 2022</t>
  </si>
  <si>
    <r>
      <t xml:space="preserve">Unidad de Alimentos para Aprender (UApA)
</t>
    </r>
    <r>
      <rPr>
        <sz val="18"/>
        <color theme="1"/>
        <rFont val="Arial Narrow"/>
        <family val="2"/>
      </rPr>
      <t>Seguimiento planes Decreto 612 de 2018</t>
    </r>
  </si>
  <si>
    <t>Actividad</t>
  </si>
  <si>
    <t>Meta o producto</t>
  </si>
  <si>
    <t>Fecha inicio</t>
  </si>
  <si>
    <t>Fecha fin</t>
  </si>
  <si>
    <r>
      <t xml:space="preserve">Avance descriptivo
</t>
    </r>
    <r>
      <rPr>
        <b/>
        <sz val="14"/>
        <color theme="0"/>
        <rFont val="Arial Narrow"/>
        <family val="2"/>
      </rPr>
      <t>1er trimestre 2022</t>
    </r>
  </si>
  <si>
    <r>
      <t xml:space="preserve">Avance descriptivo
</t>
    </r>
    <r>
      <rPr>
        <b/>
        <sz val="14"/>
        <color theme="0"/>
        <rFont val="Arial Narrow"/>
        <family val="2"/>
      </rPr>
      <t>2do trimestre 2022</t>
    </r>
  </si>
  <si>
    <t xml:space="preserve">Soporte o evidencia </t>
  </si>
  <si>
    <t xml:space="preserve">Plan de previsión de recursos humanos </t>
  </si>
  <si>
    <t>Monitorear la ejecución presupuestal de forma trimerstral para identificar posibles faltantes en la financiación de la planta de cargos aprobada de acuerdo con las novedades presentadas.</t>
  </si>
  <si>
    <t>Garantizar los recursos para el pago de la nómina</t>
  </si>
  <si>
    <t>Proveer de forma provisional las vacantes que se encuentren disponibles</t>
  </si>
  <si>
    <t>Planta provista</t>
  </si>
  <si>
    <t>Plan estratégico de talento humano</t>
  </si>
  <si>
    <t>Revisar los planes institucionales de talento humano e identificar si requieren actualización o ajustes para la vigencia.</t>
  </si>
  <si>
    <t>Planes institucionales actualizados o ajustados</t>
  </si>
  <si>
    <t>Proyectar los planes institucionales de talento humano para la vigencia 2023</t>
  </si>
  <si>
    <t>Planes institucionales de talento humano vigencia 2023</t>
  </si>
  <si>
    <t>Se realizará en el último trimestre de 2022</t>
  </si>
  <si>
    <t>Plan institucional de capacitación</t>
  </si>
  <si>
    <t>Implementación Modelo Integrado de Planeación y Gestión</t>
  </si>
  <si>
    <t>Formación en habilidades blandas</t>
  </si>
  <si>
    <t>Actualización en SAC</t>
  </si>
  <si>
    <t>Curso de Lenguaje Claro</t>
  </si>
  <si>
    <t>Excel( medio y avanzado)</t>
  </si>
  <si>
    <t>Logística de Alimentos</t>
  </si>
  <si>
    <t>Atención a poblaciones diversas</t>
  </si>
  <si>
    <t>Metodologías ágiles</t>
  </si>
  <si>
    <t>Integridad, Transparencia y Lucha contra la Corrupción</t>
  </si>
  <si>
    <t>Analítica institucional</t>
  </si>
  <si>
    <t>Reconocimiento a servidores públicos según su profesión</t>
  </si>
  <si>
    <t>La UApA te reconoce.</t>
  </si>
  <si>
    <t>Celebración de cumpleaños</t>
  </si>
  <si>
    <t>Felicitacion</t>
  </si>
  <si>
    <t>Campaña de Estilos de vida saludable, alimentación balanceada y prevención de adicciones (alcohol, tabaco y drogas).</t>
  </si>
  <si>
    <t xml:space="preserve">Capsulas informativas y charla </t>
  </si>
  <si>
    <t>Acompañamiento con la ARL sobre estilos de vida saludables</t>
  </si>
  <si>
    <t>Integración familiar - Día de la familia</t>
  </si>
  <si>
    <t>Jornadas de integración familiar</t>
  </si>
  <si>
    <t>Se expidió la circular 005 del 08 de febrero para que los funcionarios disfruten el día de la familia.</t>
  </si>
  <si>
    <t>Promoción y divulgación de los servicios de la Caja de Compensación Familiar</t>
  </si>
  <si>
    <t>Feria de servicios</t>
  </si>
  <si>
    <t>Se realizó una feria de servicios en el mes de marzo y adicionalmente se hace la visita por parte de un asesor de la caja de forma mensual, así como la divulgación por medios electrónicos de eventos especiales de la Caja.</t>
  </si>
  <si>
    <t>Dia de la Unidad (aniversario del inicio del funcionamiento de la unidad)</t>
  </si>
  <si>
    <t>Reconocimiento</t>
  </si>
  <si>
    <t>Se realizó la socialización de metas, avances y logros de la unidad así como el reconocimiento a los servidores públicos.</t>
  </si>
  <si>
    <t>Día de la Mujer</t>
  </si>
  <si>
    <t xml:space="preserve">Se realizó el reconocimiento a la mujer en la UAPA y se dictó la charla "La participación de la mujer en la sociedad" </t>
  </si>
  <si>
    <t>Día del hombre</t>
  </si>
  <si>
    <t>Se realizó el reconocimiento a los hombres de la UAPA.</t>
  </si>
  <si>
    <t>Trabajo en casa</t>
  </si>
  <si>
    <t>Programa de flexibilidad laboral</t>
  </si>
  <si>
    <t>Día del servidor público</t>
  </si>
  <si>
    <t>Actividades recreativas y vacacionales</t>
  </si>
  <si>
    <t>Vacaciones Recreativas
Jornada de integración por Halloween</t>
  </si>
  <si>
    <t>Servicios del FNA para apoyo en vivienda</t>
  </si>
  <si>
    <t>Divulgación de beneficios</t>
  </si>
  <si>
    <t>Preparación frente al cambio y de desvinculación laboral asistida</t>
  </si>
  <si>
    <t>• Taller Seminario Pre-pensionados         • Desvinculación Laboral Asistida</t>
  </si>
  <si>
    <t>Convivencia laboral</t>
  </si>
  <si>
    <t>Actividades de sensibilización sobre el acoso y sus consecuencias. - Capacitación en resolución de conflictos</t>
  </si>
  <si>
    <t>UApA en Bici</t>
  </si>
  <si>
    <t>medio (1/2) día laboral libre remunerado, con un límite de hasta ocho (8) medios días libres al año</t>
  </si>
  <si>
    <t>Jornada Deportiva</t>
  </si>
  <si>
    <t>Torneo de Bolos y Tenis de mesa</t>
  </si>
  <si>
    <t>Reconocimiento de la Diversidad</t>
  </si>
  <si>
    <t>Capsulas informativas sobre diversidad de género, raza, cultural, entre otros</t>
  </si>
  <si>
    <t>Aplicación de la encuesta para medir clima organizacional</t>
  </si>
  <si>
    <t>Clima</t>
  </si>
  <si>
    <t>Caminata ecológica</t>
  </si>
  <si>
    <t>Jornada de integracion</t>
  </si>
  <si>
    <t>Integración de amor y la amistad</t>
  </si>
  <si>
    <t>Actividades Artísticas y Culturales</t>
  </si>
  <si>
    <t>Promoción de actividades artísticas y culturales</t>
  </si>
  <si>
    <t>Integración de fin de año e inicio
de Novenas Navideñas</t>
  </si>
  <si>
    <t>Plan de bienestar e incentivos institucionales</t>
  </si>
  <si>
    <t>Plan Anual en Seguridad y Salud en el Trabajo</t>
  </si>
  <si>
    <t>Cumplir con los requisitos Legales, documentales y de otra índole del Sistema de Seguridad y Salud en el Trabajo, así como las directrices y procedimientos que formule la Unidad que sean pertinentes a los funcionarios de planta, contratistas, colaboradores, visitantes, proveedores y otras partes interesadas.</t>
  </si>
  <si>
    <t>Asignación de una persona que diseñe e implemente el Sistema de Gestión de SST</t>
  </si>
  <si>
    <t>Asignación de recursos para el Sistema de Gestión en SST</t>
  </si>
  <si>
    <t>La Unidad cuenta con los recursos suficientes para la implementación del sistema.</t>
  </si>
  <si>
    <t>Afiliación al Sistema de Seguridad Social Integral</t>
  </si>
  <si>
    <t>El 100% del personal vinculado por la Unidad se encuentra afiliado al Sistema</t>
  </si>
  <si>
    <t>Identificación de trabajadores que se dediquen en forma permanente a actividades de alto riesgo y cotización de pensión especial</t>
  </si>
  <si>
    <t>La Unidad no cuenta con trabajadores que se dediquen a actividades de alto riesgo</t>
  </si>
  <si>
    <t>Funcionamiento del Comité de Convivencia Laboral</t>
  </si>
  <si>
    <t>Curso Virtual de capacitación de cincuenta (50) horas en SST para el responsable del sistema</t>
  </si>
  <si>
    <t>Evaluación Inicial del Sistema de Gestión</t>
  </si>
  <si>
    <t>Archivo y retención documental del Sistema de Gestión de SST</t>
  </si>
  <si>
    <t>Se cuenta con las TRD del SGSST para aprobación del comité</t>
  </si>
  <si>
    <t>Identificación y evaluación para la adquisición de bienes y servicios</t>
  </si>
  <si>
    <t>Los elementos de SST se adquieren de acuerdo con las especificaciones técnicas del Sistema</t>
  </si>
  <si>
    <t>Evaluaciones médicas ocupacionales</t>
  </si>
  <si>
    <t>Se han realizado los exámenes de ingreso del personal que se vincula a la Unidad.</t>
  </si>
  <si>
    <t>Custodia de las historias clínicas</t>
  </si>
  <si>
    <t>Restricciones y recomendaciones médico laborales</t>
  </si>
  <si>
    <t>El proveedor realiza las recomendaciones y restricciones médicas a los servidores y al empleador</t>
  </si>
  <si>
    <t>Reporte de accidentes de trabajo y enfermedades laborales</t>
  </si>
  <si>
    <t>Se han reportado 2 accidentes laborales</t>
  </si>
  <si>
    <t>Investigación de incidentes, accidentes de trabajo y las enfermedades cuando sean diagnosticadas como laborales</t>
  </si>
  <si>
    <t>Registro y análisis estadístico de accidentes de trabajo y enfermedades laborales</t>
  </si>
  <si>
    <t>Ausentismo por causa médica</t>
  </si>
  <si>
    <t>Se registra el ausentismo por causa médica</t>
  </si>
  <si>
    <t>Metodología para identificación de peligros, evaluación y valoración de riesgos</t>
  </si>
  <si>
    <t>Se construyó la guía que se encuentra en proceso de aprobación</t>
  </si>
  <si>
    <t>Identificación de sustancias catalogadas como carcinógenas o con toxicidad aguda.</t>
  </si>
  <si>
    <t>Medidas de prevención y control frente a peligros/riesgos identificados</t>
  </si>
  <si>
    <t>Se han realizado recomendaciones a las personas que han sufrido accidentes laborales.</t>
  </si>
  <si>
    <t>Mantenimiento periódico de las instalaciones, equipos, máquinas y herramientas</t>
  </si>
  <si>
    <t>Entrega de los Elementos de Protección Personal (EPP) y capacitación en uso adecuado</t>
  </si>
  <si>
    <t>Conformación y funcionamiento del COPASST</t>
  </si>
  <si>
    <t>Se expidió la resolución 114 de 2022, mediante la cual se crea el COPASST y se cuenta con el borrador para convocar elecciones de representantes de los empleados.</t>
  </si>
  <si>
    <t>Mediciones ambientales</t>
  </si>
  <si>
    <t>Asignación de responsabilidades en SST</t>
  </si>
  <si>
    <t>Definir mecanismos de comunicación</t>
  </si>
  <si>
    <t>Evaluación y selección de proveedores y contratistas</t>
  </si>
  <si>
    <t>Gestión del cambio</t>
  </si>
  <si>
    <t>Descripción sociodemográfica y Diagnóstico de condiciones de salud de los trabajadores</t>
  </si>
  <si>
    <t>Perfiles de cargos (Profesiograma)</t>
  </si>
  <si>
    <t>Identificación de peligros y evaluación y valoración de riesgos con participación de todos los niveles de la empresa</t>
  </si>
  <si>
    <t>Capacitación de los integrantes del COPASST</t>
  </si>
  <si>
    <t>Matriz legal</t>
  </si>
  <si>
    <t>Plan Anual de Trabajo 2023 incorporando acciones preventivas y/o correctivas del seguimiento al SST y la revisión de la alta dirección</t>
  </si>
  <si>
    <t>Inspecciones a instalaciones, maquinaria o equipos</t>
  </si>
  <si>
    <t>Verificación de cumplimiento de requisitos de la implementación del SST con la planificación del COPASST</t>
  </si>
  <si>
    <t>Plan de mejoramiento</t>
  </si>
  <si>
    <t>31/11/22</t>
  </si>
  <si>
    <t>Política de Seguridad y Salud en el Trabajo</t>
  </si>
  <si>
    <t>Objetivos de SST</t>
  </si>
  <si>
    <t>Rendición de cuentas</t>
  </si>
  <si>
    <t>Revisión por la alta dirección de los resultados del cumplimiento del SST</t>
  </si>
  <si>
    <t>Programa de capacitación en el SST</t>
  </si>
  <si>
    <t>Accidentes laborales y su reporte ante POSITIVA ARL</t>
  </si>
  <si>
    <t>Se hizo capacitación con la ARL</t>
  </si>
  <si>
    <t>Higiene postural, riesgo biomecanico</t>
  </si>
  <si>
    <t>Se realizaron dos sesiones e inspecciones a puestos de trabajo y recomendaciones de higiene postural, abordando el riesgo biomecánico con la ARL</t>
  </si>
  <si>
    <t>Estilos de vida y entorno saludable</t>
  </si>
  <si>
    <t>Manejo de Residuos</t>
  </si>
  <si>
    <t>Inducción y reinducción en SST</t>
  </si>
  <si>
    <t>Manejo del estrés y Salud mental</t>
  </si>
  <si>
    <t>Capacitación teórica específica en emergencias por tipo de brigada.</t>
  </si>
  <si>
    <t xml:space="preserve">Sala Amiga de la Familia Lactante </t>
  </si>
  <si>
    <t>Definir la matriz de indicadores del SG-SST y realizar el respectivo seguimiento a estos.</t>
  </si>
  <si>
    <t>Frecuencia de accidentalidad, Severidad de accidentalidad, Proporción de accidentes de trabajo mortales, Prevalencia de la enfermedad laboral. Incidencia de la enfermedad laboral</t>
  </si>
  <si>
    <t>Plan de prevención, preparación y respuesta ante emergencias</t>
  </si>
  <si>
    <t>Revisión del plan de prevención, preparación y respuesta de emergencias del edificio para identificar la articulación de la Unidad</t>
  </si>
  <si>
    <t>Brigada de prevención, preparación y respuesta ante emergencias, articulada con el edificio</t>
  </si>
  <si>
    <t>Simulacro</t>
  </si>
  <si>
    <t>Realizar Sistema de vigilancia epidemiologica y Matriz de identificacion de peligros de acuerdo con inpecciones realizadas por la ARL y recomedaciones dadas por la misma.</t>
  </si>
  <si>
    <t xml:space="preserve">Sistema de vigilancia epidemiologica y Matriz de identificacion de peligros </t>
  </si>
  <si>
    <t>En el primer trimestre se realizó la provisión del 100% de la planta.</t>
  </si>
  <si>
    <t>Se realizó seguimiento a la ejecución de recursos y producto del mismo se tramitó un traslado presupuestal interno.</t>
  </si>
  <si>
    <t>Se revisarán en el segundo trimestre de 2022</t>
  </si>
  <si>
    <t>Se solicitó la propuesta económica a Compensar, pendiente programar inicio.</t>
  </si>
  <si>
    <t>capacitacion</t>
  </si>
  <si>
    <t>curso</t>
  </si>
  <si>
    <t> Gestión de la transparencia</t>
  </si>
  <si>
    <t>Modelo Integrado de Planeación y Gestión - MIPG</t>
  </si>
  <si>
    <t>Se realizo felicitacion a los funcionarios profesionales de distintas profesiones.</t>
  </si>
  <si>
    <t xml:space="preserve">Durante el segundo trimestre se avanzó en los siguientes procesos: 
1- Contratación y disposición del servicio de nube pública
2 - Contratación y disposición del servicio de impresión y escáner.
3 - Contratación de internet para funcionarios y visitantes de la UApA. Se extendió el convenio con el MEN hasta diciembre de 2022
4 - Ccontratación de telefonía IP
 </t>
  </si>
  <si>
    <t>Se realizó la actualización de los tableros de control de la Unidad información de consulta sobre: INOP,SIMAT,SACI y Fortalecimiento.</t>
  </si>
  <si>
    <t xml:space="preserve">Se han atendido y dado respuesta oportuna y de calidad en su totalidad a 89 requerimientos, conceptos juridicos necesarios, peticiones, quejas, y demas. </t>
  </si>
  <si>
    <t>Archivo excel (seguimiento a requerimientos)</t>
  </si>
  <si>
    <t xml:space="preserve">En el marco de la implementación de la política de Defensa Jurídica, durante el segundo trimestre se avanzó en lo siguiente: 1. Se constituyó el comité de conciliación mediante acto administrativo 2. Se formularon las políticas de prevención del daño antijurídico que le aplican a la UApA, 3. Se realizó reporte en el módulo prejudicial en eKOGUI, </t>
  </si>
  <si>
    <t>1. Resolución No. 0027 del 08 de febrero de 2021 “Por la cual se adopta el Reglamento Interno del Comité de Conciliación de la Unidad Administrativa Especial de  Alimentación Escolar – Alimentos para Aprender” 
2. Formato excel de las políticas de prevención del daño antijurídico que le aplican a la UApA.</t>
  </si>
  <si>
    <t>Acuse de recibido y certificados de reporte</t>
  </si>
  <si>
    <t>Informes de seguimiento</t>
  </si>
  <si>
    <t>Durante el segundo trimestre se elaboraron 7 informes requeridos por la normatividad vigente, en materia de control interno así: 
* Evaluación Independiente del sistema de control interno I semestre 2022
* Informe de seguimiento a PQRSD - enero a junio 2022
* Informe de Seguimiento al Mapa de Riesgos - I semestre 2022
* Informe de seguimiento a la supervisión de contratos vigencia 2021
* Informe de seguimiento EKOGUI I semestre 2022
* Seguimiento al Plan Anticorrupción y de Atención al Ciudadano -  abril 2022
* Informe de evaluación del proceso de rendición de cuentas vigencia 2021
Esta documentación se publicó en el link de transparencia y acceso a la información pública de la página web de la UApA. Enlace de consulta:  https://www.alimentosparaaprender.gov.co/tema/informes-de-la-oficina-de-control-interno/b-otros-informes-yo-consultas-a-bases-de-datos-o-sistemas</t>
  </si>
  <si>
    <r>
      <t>Durante el segundo trimestre se realizaron 8 reportes de rendición de la cuenta</t>
    </r>
    <r>
      <rPr>
        <sz val="11"/>
        <color rgb="FFFF0000"/>
        <rFont val="Arial Narrow"/>
        <family val="2"/>
      </rPr>
      <t xml:space="preserve"> </t>
    </r>
    <r>
      <rPr>
        <sz val="11"/>
        <color theme="1"/>
        <rFont val="Arial Narrow"/>
        <family val="2"/>
      </rPr>
      <t xml:space="preserve">ante la CGR en el aplicativo SIRECI, así:
Rendición mensual correspondiente a los meses de abril, mayo y junio sobre obras inconclusas y contractual; y rendición semestral sobre postconflicto y  delitos contra la administración pública.
Los acuse de aceptación de recibido y certificados de reporte se publicaron en el link de transparencia de la UApA, enlace de consulta: https://www.alimentosparaaprender.gov.co/tema/informes-de-gestion-evaluacion-y-auditoria/b-informe-de-rendicion-de-cuentas-ante-la-contraloria  
</t>
    </r>
  </si>
  <si>
    <t xml:space="preserve">Guía adoptada, formato de roles y responsabilidades y evidencias de socialización </t>
  </si>
  <si>
    <t>El día 26 de abril de 2022, se realizó el primer Comité Institucional de Coordinación de Control Interno de la UApA de la vigencia 2022,  con el fin de dar cumplimiento a los numerales b y d del artículo 5 de la Resolución 0014 de 2021. En este Comité la Oficina Asesora de Control Interno presento el Plan Anual de Auditorías de la vigencia 2022 y fue aprobado.</t>
  </si>
  <si>
    <t>Acta de reunión del Comité Institucional de Coordinación de Control Interno</t>
  </si>
  <si>
    <t>Durante el segundo trimestre se elaboraron los siguientes 20 productos en articulación con las dependencias de la UApA, y de acuerdo con los planes de trabajo establecidos por el equipo de profesionales del Sistema Integrado de Gestión:
1) Seguimiento I trimestre planes dec 612 2) GTH-P-04 Provisión de empleos de carrera administrativa y de libre nombramiento 3) GTH-P-05 Creación, administración y custodia de historias laborales 4) Actividad de socialización código de integridad y atributos del servicio al ciudadano 5) Procedimiento comisiones (preliminar) 6) GF-P-01 Administrar ciclo financiero de egresos 7) Política de seguridad y privacidad de la información 8) Matriz de necesidades y expectativas (preliminar) 9) Seguimiento del I trimestre de los indicadores de gestión 10) Cuadro de clasificación documental (preliminar) 11) Tabla de retención documental (preliminar) 12) Plan de trabajo gestión del conocimiento y la innovación publica 2022 13) DE-P-10 Gestión del conocimiento14) Documento de respuestas tipo respuesta a atención al ciudadano 15) Lineamientos y directrices de seguridad y privacidad de la información 16) Política de gestión, uso y apropiación de sistemas de información y servicios tecnológicos 17) GTH-P-06 Trabajo en casa 18) Diagnóstico MIPG 19) Plan de trabajo FURAG vs Diagnóstico 20) Esquema de publicación UApA preliminar</t>
  </si>
  <si>
    <t>Diagnóstico y plan de mejoramiento</t>
  </si>
  <si>
    <t>Con base en los resultados obtenidos en el simulacro de la medición de desempeño institucional aplicado a través del FURAG, se realizó un diagnostico del estado del MIPG en la UApA, en donde se analizaron los resultados y así mismo, se identificaron los aspectos que la entidad debe implementar para mejorar su calificación. A partir de estos criterios identificados, se construyó un plan de mejoramiento con el equipo de contratistas del SIG para su implementación.</t>
  </si>
  <si>
    <t>Durante el segundo trimestre se realizaron las siguientes acciones:
* Se gestionaron espacios en medios para el Director General y Subdirector General de la UApA. 
* Se atendieron las solicitudes recibidadas por parte de periodistas nacionales y regionales. 
* Se organizaron encuentros con medios en las diferentes visitas en territorio.
* Se realizó seguimiento a noticias publicadas y se gestionó presencia de voz institucional, para dar respuestas o ser incluidos en dichas notas. 
* Se enviaron comunicados e información a los diferentes medios para motivar entrevistas</t>
  </si>
  <si>
    <r>
      <t xml:space="preserve">Se adoptó el procedimiento que establece las actividades para la adecuada gestión de las </t>
    </r>
    <r>
      <rPr>
        <b/>
        <sz val="11"/>
        <color theme="1"/>
        <rFont val="Arial Narrow"/>
        <family val="2"/>
      </rPr>
      <t>PQRSD,</t>
    </r>
    <r>
      <rPr>
        <sz val="11"/>
        <color theme="1"/>
        <rFont val="Arial Narrow"/>
        <family val="2"/>
      </rPr>
      <t xml:space="preserve"> por todos los canales de atención, de igual manera se diseñó el formato de respuestas tipo, de allí se proyectan y se unifica las respuestas para aquellas peticiones incompletas o las que se requiere ampliación de términos conforme a lo que establece la norma. </t>
    </r>
  </si>
  <si>
    <t>Para el segundo trimestre de 2022 se generaron 4 reportes de cobertura con la información reportada por las 96 ETC en el Sistema Integrado de Matrícula (SIMAT), de beneficiarios del Programa de Alimentación Escolar para diferentes categorías (ETC, zona, jornada y grupo poblacional).</t>
  </si>
  <si>
    <t>Reportes de cobertura SIMAT</t>
  </si>
  <si>
    <t>%CUMPLIMIENTO AVANCE ESPERADO DE LA ACTIVIDAD - 2do TRIMESTRE</t>
  </si>
  <si>
    <t>%CUMPLIMIENTO AVANCE ESPERADO DE LA ACTIVIDAD - 1er TRIMESTRE</t>
  </si>
  <si>
    <t>No programado para el trimestre</t>
  </si>
  <si>
    <t>% AVANCE PLAN DE ACCIÓN</t>
  </si>
  <si>
    <t xml:space="preserve">%AVANCE CUMPLIMIENTO META </t>
  </si>
  <si>
    <t>% CUMPLIMIENTO POR DEPENDENCIA</t>
  </si>
  <si>
    <t>Se realizó el seguimiento a la ejecución del plan anual de adquisiciones durante el segundo trimestre y se identificó que, de las 46 lineas de contratación planeadas en el PAA se tiene un avance de 33 procesos adelantados y contratados; y se tienen 2 lineas en elaboración.</t>
  </si>
  <si>
    <t xml:space="preserve">Durante el segundo trimestre se llevaron a cabo las siguientes acciones para mejorar los canales de atención al ciudadano:
1. Se implementó la campaña interna "Servir está en tus manos" con el objetivo de fortalecer la capacidad de servicio por medio de los canales de atención; en el marco de la misma, se desarrolló capacitación y fortalecimiento sobre el servicio al ciudadano y los valores del código de integridad con enfoque de servicio al ciudadano, dirigido a todos los servidores públicos de la UApA. 
2. Se actualizó el protocolo de atención al ciudadano con la inclusión de lineamientos en la atención en territorio y con enfoque diferencial. </t>
  </si>
  <si>
    <t>1. Cápsulas institucionales enviadas a los correos electrónicos.
2. Listado de asistencia de la capacitación sobre generalidades del servicio al ciudadano.
3. Registro fotográfico de la actividad "Servir está en tus manos". 
4. Protocolo de atención al ciudadano actualizado - V1</t>
  </si>
  <si>
    <t xml:space="preserve">Listado de criterios y requisitos diligenciado. </t>
  </si>
  <si>
    <t>Se avanzó en la identificación de los criterios y requisitos aplicables a la entidad de acuerdo con la Norma Técnica Colombiana 6047, con el objetivo de realizar la verificación sobre el cumplimiento de cada uno de estos.
El cumplimiento de esta actividad se reprograma para el mes de agosto.</t>
  </si>
  <si>
    <t>1- Orden de compra del servicio de nube pública
2- Orden de compra servicio de impresión y escáner
3- Correo electrónico – Extensión del convenio – Servicio de internet
4- Contrato de adquisición telefonía IP</t>
  </si>
  <si>
    <t>1- Informe General de pagos realizados en licenciamiento y consultorías
2- Presentación actualizaciones del aplicativo SAC V2.0
3- Documentación Instalación Drupal</t>
  </si>
  <si>
    <t>1- Presentación Reporte Ejecutivo - Tableros de control</t>
  </si>
  <si>
    <t>Se realizó la creación de carpetas para cada dependencia de la Entidad en OneDrive, con el fin de que los archivos sean accesibles y gestionables. En la Intranet se encuentran disponibles las carpetas con documentos de los procesos, plantillas, plan de acción y riesgos institucionales (MIPG), y las carpetas con los archivos de cada dependencia. En cuanto a procesamiento de datos, se han generado ETLs mediante Power Bi, con las que se realiza un procesamiento de los datos, para publicarlos en los tableros de control (Reporte público, el cual se encuentra en la página web y es accesible a la ciudadanía en general; y reporte Directivo, el cual es para manejo interno de la Entidad).</t>
  </si>
  <si>
    <t>1- Vista general de la implementación de la Intranet
2- Informe de creación de ETLs mediante Power Bi</t>
  </si>
  <si>
    <t>1- Informe de vulnerabilidades UApA
2- Plan de tratamiento de Riesgos SDI-UApA
3- Informe de capacitaciones de Seguridad de Información
4- Plan de gestión de incidentes SDI
5- Documentación análisis base de datos UApA
6- Matriz activos de información
7- Plan de continuidad del negocio
8- Plan de recuperación de desastres</t>
  </si>
  <si>
    <t>Durante el segundo trimestre se avanzó en la siguiente documentación:
*Informe de vulnerabilidades UApA
*Plan de tratamiento de Riesgos SDI- UApA
*Capacitaciones de Seguridad de la Información 
*Plan de gestión de incidentes SDI
*Documentación análisis bases de datos UApA
*Matriz activos de información
*Plan de continuidad del negocio
*Plan de recuperación de desastres</t>
  </si>
  <si>
    <t>1- Presentación avances CHIP</t>
  </si>
  <si>
    <t>1. Anexo técnico que contiene los requerimientos desarrollados en la 1ra etapa del Sistema de Información PAE y presentación SiPAE.</t>
  </si>
  <si>
    <t>1- Planilla de avances del reporte de Información de las ETCs</t>
  </si>
  <si>
    <t xml:space="preserve">Se avanzó en la documentación del plan de continuidad del negocio el cual se avaló por parte del Subdirector de Información para su adopción en el marco del SIG o para aprobación por parte del Comité Institucional de Gestión y Desempeño. </t>
  </si>
  <si>
    <t xml:space="preserve">Propuesta  actualización PETI
Plan de tratamiento de riesgos
Informe de vulnerabilidades UApA
Plan de continuidad del negocio
Plan de gestión de incidentes
Política de Seguridad y privacidad de la Información
Lineamientos - Tratamiento de Datos Personales
Matriz de Requisitos Legales S.I 
Propuesta de procedimientos 
</t>
  </si>
  <si>
    <t>En el marco de la implemnetación de la política de gobierno y seguridad digital se avanzó en lo siguiente: 
- Se realizó ajuste a la versión aprobada del PETI
- Plan de tratamiento de riesgos
- Informe de vulnerabilidades UApA
- Plan de continuidad del negocio
- Plan de gestión de incidentes
- Política de Seguridad y privacidad de la Información
- Lineamientos - Tratamiento de Datos Personales
- Matriz de Requisitos Legales S.I 
Por otro lado, se avanzó en la documentación de la propuesta de los siguientes procedimientos:
- Adquisición, desarrollo e implementación de sistemas de información
- Gestión de proyectos de TI
- Identificación, análisis, y tratamiento de riesgos de seguridad de la información
- Soporte y mantenimiento de sistemas de información y herramientas tecnológicas</t>
  </si>
  <si>
    <t>1- Plan de continuidad del negocio
2- Plan de Recuperación de desastres</t>
  </si>
  <si>
    <t>Se realizó seguimiento a la ejecución de recursos y la proyección de gastos de personal a 31 de diciembre, con lo cual se solicitó tramitar un traslado prespuestal al Consejo Directivo.</t>
  </si>
  <si>
    <t>Se realizó verificacion sobre los planes de talento humano y se evidenció que, se encuentran conformes a las necesidades de la Unidad; por lo tanto, no procede realizar ajustes</t>
  </si>
  <si>
    <t>Fundamentos de la Gestión Documental</t>
  </si>
  <si>
    <t>Inducción y reinducción</t>
  </si>
  <si>
    <t>Taller presencial- Programa de ahorro de papel y contaminación visual</t>
  </si>
  <si>
    <t>Formación en Auditores internos</t>
  </si>
  <si>
    <t xml:space="preserve"> </t>
  </si>
  <si>
    <t>Se realizó capacitacion de MIPG a los funcionarios de la UApA durante los días miercoles del mes de Marzo así:
1. Planes decreto 612 de 2018 (acción sectorial, estratégico institucional, acción institucional, anticorrupción y atención al ciudadano)
2. Líneas de defensa
3. Código de integridad
4. Política de administración del riesgo e indicadores de gestión.</t>
  </si>
  <si>
    <t>Se realizó capacitacion el dia 14 de marzo a los funcionarios de la UApA.</t>
  </si>
  <si>
    <t>Se realizaron dos talleres de formación así:
1) Taller para directivos en el mes de mayo
2) Taller para los servidores de la planta global en tres grupos en el mes junio</t>
  </si>
  <si>
    <t>El 23 de mayo se divulgó el curso de lenguaje claro para todos los servidores de la Unidad del cual 12 servidores han realizado el curso.</t>
  </si>
  <si>
    <t>Se realizó reprogramacion de fecha de inicio del Diplomado para el dia 3 de agosto de 2022.</t>
  </si>
  <si>
    <t>Planilla de asistencia y presentación</t>
  </si>
  <si>
    <t>Planillas de asistencia, registro fotográfico</t>
  </si>
  <si>
    <t>Procedimiento</t>
  </si>
  <si>
    <t>Correo electronico</t>
  </si>
  <si>
    <t>Se realizó felicitacion a traves de intranet a los funcionarios que cumplieron años durante el  primer trimestre.</t>
  </si>
  <si>
    <t>Manual de SST</t>
  </si>
  <si>
    <t>El 31 de mayo se realizó jornada de inducción al personal que se integró a la unidad y no había recibido la misma: Comprendió inducción al estado, al servicio público y a la entidad.</t>
  </si>
  <si>
    <t xml:space="preserve">Se realizó taller de apropiacion de los temas: Uso eficiente del recurso Hidrico y Contaminacion Visual </t>
  </si>
  <si>
    <t xml:space="preserve">El 04 de febrero se relizaron dos talleres así:
SAC para operadores (secretarias) 
SAC para funcionarios </t>
  </si>
  <si>
    <t xml:space="preserve">Pieza comunicativa con felicitación </t>
  </si>
  <si>
    <t>Se realizó feria de servicios  un dia por cada mes entre abril y junio, y se dió a conocer por medio del correo electronico institucional las actividades programadas por la caja de compensacion Familiar a las que pueden acceder los servidores publicos de la Unidad.</t>
  </si>
  <si>
    <t>Se documentó y adoptó en el marco del SIG, el procedimiento de trabajo en casa de acuerdo con la ley 2088 de 2021 y el decreto 1662 de 2021</t>
  </si>
  <si>
    <t>Se programaron actividades para la semana de receso escolar, prevista para el mes de octubre.</t>
  </si>
  <si>
    <t>El FNA realizó campaña de socializacion de los beneficios a los cuales los servidores publicos de la UApA pueden acceder.</t>
  </si>
  <si>
    <t>En el mes de enero se adelantaron las acciones necesarias, para la contratación del profesional responsable del diseño e implemenentación del Sistema de Gestión de Seguridad y Salud en el Trabajo</t>
  </si>
  <si>
    <t>El responsable del Sistema de Seguridad y Salud en el Trabajo realizó el curso</t>
  </si>
  <si>
    <t>Se llevó a cabo la evaluación inicial del SST</t>
  </si>
  <si>
    <t>Se verificó el funcionamiento del Comité de Convivencia, teniendo en cuenta que los integrantes del mismo, presentaron el informe correspondiente al primer trimestre</t>
  </si>
  <si>
    <t>Durante el segundo trimestre no se presentaron accidentes de trabajo o incidentes laborales</t>
  </si>
  <si>
    <t>El 24 de marzo de 2022, se adoptó el procedimiento GTH-P-03 Reporte, investigación y análisis de incidentes, accidentes de trabajo y enfermedades laborale, y adicionalmente, se emitirá un formato para complementar el procedimiento.
Por otro lado,  no se han reportado accidentes graves y/o enfermedades laborales para investigación</t>
  </si>
  <si>
    <t>Como medida de autocuidado se encuentra disponible de forma permanente tapabocas para el uso de las personas que así lo requieran, igualmente se realizó una campaña de uso adecuado de tapabocas.</t>
  </si>
  <si>
    <t>Durante el segundo trimestre, se realizó la inspección y evaluación de puestos de trabajo, y se programará el estudio de iluminación.</t>
  </si>
  <si>
    <t>Informe remitido por el proveedor de la ARL</t>
  </si>
  <si>
    <t>Durante el segundo trimestre se avanzó en la propuesta del manual de SGSST, en el cual se definen las responsabilidades frente al mismo</t>
  </si>
  <si>
    <t>Se coordinó de manera mensual el mantenimiento de las instalaciones de la Unidad, con el proveedor del arrendamiento</t>
  </si>
  <si>
    <t>Los mecanismos de comunicación se encuentran definidos y se incluirán en la propuesta del manual de SGSST</t>
  </si>
  <si>
    <t>Se realizó la respectiva verificación y se identificó que la unidad no maneja sustancias catalogadas como toxicidad aguda</t>
  </si>
  <si>
    <t>* Informe de Seguimiento al Mapa de Riesgos - Primer cuatrimestre
* Seguimiento al Plan Anticorrupción y de Atención al Ciudadano -  abril 2022 
*Resultado del simulacro en la carpeta</t>
  </si>
  <si>
    <t xml:space="preserve">En atención a las actividades definidas en el plan de trabajo para la implementación de la política de control interno, y con el fin de promover un ambiente de control en la UApA, se realizó seguimiento al reporte generado por la Oficina de Planeación como segunda línea de defensa, sobre el Plan Anticorrupción y de Atención al Ciudadano y el mapa de riesgos institucional. Así mismo, se realizó la evaluación indeoendiente del Sistema de Control Interno correspondiente al primer semestre. Estos reportes se publicaron en el link de transparencia y acceso a la información pública.
Por otro lado, se realizó simulacro frente al proceso de medición y desempeño institucional a través del FURAG II, el cual arrojo un resultado de un 58,3% sobre el estado de la implementación de la política de control interno. Esto evidencia el compromiso institucional frente al proceso de implementación del MIPG, como instrumento articulador de la gestión institucional de cara al cumplimiento de las metas y objetivos institucionales.
</t>
  </si>
  <si>
    <t xml:space="preserve">Informes de implementación y seguimiento al PIGA </t>
  </si>
  <si>
    <t>Se elaboró el informe de la implementación del PIGA, el cual contiene entre otros aspectos, la elaboración de los siguientes documentos:
1. Plan Uso Eficiente del Recurso Energético - Versión 0
2. Plan de Contingencia Ambiental - Versión 0
3. Indicador Cumplimiento Programa Institucional de Gestión Ambiental
4. Matriz aspectos e impactos ambientales ajustada UApA</t>
  </si>
  <si>
    <r>
      <rPr>
        <b/>
        <sz val="12"/>
        <color theme="1"/>
        <rFont val="Arial Narrow"/>
        <family val="2"/>
      </rPr>
      <t xml:space="preserve">FORMATO: </t>
    </r>
    <r>
      <rPr>
        <sz val="12"/>
        <color theme="1"/>
        <rFont val="Arial Narrow"/>
        <family val="2"/>
      </rPr>
      <t>PLAN DE ACCIÓN INTEGRADO- VIGENCIA 2022</t>
    </r>
  </si>
  <si>
    <t>Documento de focalizacion de beneficiarios</t>
  </si>
  <si>
    <t>Jeferson Ducuara</t>
  </si>
  <si>
    <t>Informe trimestral N°2 - Procedimiento monitoreo y control</t>
  </si>
  <si>
    <t>Durante el segundo trimestre por parte del equipo de fortalecimeinto se  avanzó en la verificación del desarrrollo de los planes de fortalecimiento y acciones de mejora en 28 ETC en el marco de los resultados de la auditoria de la vigencia 2021; para este periodo, se desarrollaron planes de fortalecimiento y la socialización de avances y cierre del proceso en el marco de la estrategia COLCOL, con 5 ETC.</t>
  </si>
  <si>
    <r>
      <rPr>
        <b/>
        <sz val="11"/>
        <color theme="1"/>
        <rFont val="Arial Narrow"/>
        <family val="2"/>
      </rPr>
      <t>Subdirección de Análisis, Calidad e Innovación:</t>
    </r>
    <r>
      <rPr>
        <sz val="11"/>
        <color theme="1"/>
        <rFont val="Arial Narrow"/>
        <family val="2"/>
      </rPr>
      <t xml:space="preserve"> se elimina  la actividad de la </t>
    </r>
    <r>
      <rPr>
        <b/>
        <sz val="11"/>
        <color theme="1"/>
        <rFont val="Arial Narrow"/>
        <family val="2"/>
      </rPr>
      <t>fila 57</t>
    </r>
    <r>
      <rPr>
        <sz val="11"/>
        <color theme="1"/>
        <rFont val="Arial Narrow"/>
        <family val="2"/>
      </rPr>
      <t xml:space="preserve"> (Diseñar el modelo del plan de muestreo mircrobiologico y fisicoquimico del PAE). De la actividad de la </t>
    </r>
    <r>
      <rPr>
        <b/>
        <sz val="11"/>
        <color theme="1"/>
        <rFont val="Arial Narrow"/>
        <family val="2"/>
      </rPr>
      <t>fila 58</t>
    </r>
    <r>
      <rPr>
        <sz val="11"/>
        <color theme="1"/>
        <rFont val="Arial Narrow"/>
        <family val="2"/>
      </rPr>
      <t xml:space="preserve">, se elimina un producto (Documento técnico de estandarización de porciones y estrategias de Información, Educación y Comunicación en el PAE), se ajusta la meta y la programación trimestral.
</t>
    </r>
    <r>
      <rPr>
        <b/>
        <sz val="11"/>
        <color theme="1"/>
        <rFont val="Arial Narrow"/>
        <family val="2"/>
      </rPr>
      <t xml:space="preserve">
Subdirección de Información: </t>
    </r>
    <r>
      <rPr>
        <sz val="11"/>
        <color theme="1"/>
        <rFont val="Arial Narrow"/>
        <family val="2"/>
      </rPr>
      <t xml:space="preserve">sobre la actividad de la </t>
    </r>
    <r>
      <rPr>
        <b/>
        <sz val="11"/>
        <color theme="1"/>
        <rFont val="Arial Narrow"/>
        <family val="2"/>
      </rPr>
      <t>fila 29</t>
    </r>
    <r>
      <rPr>
        <sz val="11"/>
        <color theme="1"/>
        <rFont val="Arial Narrow"/>
        <family val="2"/>
      </rPr>
      <t xml:space="preserve"> (Realizar la contratación de los servicios tecnológicos que la UApA requiere para la operación), se ajusta la meta y la progración trimestral.
</t>
    </r>
    <r>
      <rPr>
        <b/>
        <sz val="11"/>
        <color theme="1"/>
        <rFont val="Arial Narrow"/>
        <family val="2"/>
      </rPr>
      <t>Subdirección General:</t>
    </r>
    <r>
      <rPr>
        <sz val="11"/>
        <color theme="1"/>
        <rFont val="Arial Narrow"/>
        <family val="2"/>
      </rPr>
      <t xml:space="preserve"> sobre la actividad de la </t>
    </r>
    <r>
      <rPr>
        <b/>
        <sz val="11"/>
        <color theme="1"/>
        <rFont val="Arial Narrow"/>
        <family val="2"/>
      </rPr>
      <t>fila 18</t>
    </r>
    <r>
      <rPr>
        <sz val="11"/>
        <color theme="1"/>
        <rFont val="Arial Narrow"/>
        <family val="2"/>
      </rPr>
      <t xml:space="preserve"> (Realizar auditoría externa para la verificación y el seguimiento del cumplimiento de los Lineamientos Técnico-Administrativos del PAE para la Unidad Administrativa Especial de Alimentación Escolar- Alimentos para Aprender), se realiza ajuste en la meta, productos y programación trimestral.
</t>
    </r>
    <r>
      <rPr>
        <sz val="11"/>
        <color theme="1"/>
        <rFont val="Arial Narrow"/>
        <family val="2"/>
      </rPr>
      <t>Por otro lado, se adicionan las acciones específicas para dar cumplimiento a cada uno de los planes del decreto 612 de 2018.</t>
    </r>
  </si>
  <si>
    <t>Julio</t>
  </si>
  <si>
    <t>VERSIÓN 3</t>
  </si>
  <si>
    <t>Para el segundo trimestre se tiene un cubrimiento del 98,33% de la planta</t>
  </si>
  <si>
    <t>Pieza comunicativa y certificados</t>
  </si>
  <si>
    <r>
      <rPr>
        <sz val="12"/>
        <rFont val="Arial Narrow"/>
        <family val="2"/>
      </rPr>
      <t>40</t>
    </r>
    <r>
      <rPr>
        <sz val="12"/>
        <color theme="1"/>
        <rFont val="Arial Narrow"/>
        <family val="2"/>
      </rPr>
      <t xml:space="preserve"> servidores publicos de la UApA disfrutaron del día de la familila en el segundo trimestre.</t>
    </r>
  </si>
  <si>
    <t>Se realizó felicitacion a los funcionarios profesionales de distintas profesiones durante el segundo trimestre.</t>
  </si>
  <si>
    <t>El 26 de abril se realizó la capacitación de prevencion de enfermedades laborales, y el 17 de mayo se realizaron psicopausas a los funcionarios de la UApA, en coordinacion con la ARL Positiva</t>
  </si>
  <si>
    <t>Planillas de asistencia a las actividades</t>
  </si>
  <si>
    <t>Capsulas informativas de actividades a desarrollar por parte de la caja de compensacion</t>
  </si>
  <si>
    <t xml:space="preserve">En el marco de la celebracion del día del Servidor Publico sugerida por el DAFP el 30 de junio de 2022, la UApA realizó diferentes actividades.  1. Bienvenida por parte del Subdirector General a todos los funcionarios de la UApA; 2. Charla trasmitida por el DAFP; 3. Actividad de interiorizacion Codigo de Integridad y Carta de trato digno. 4. Palabras del Director de la UApA. </t>
  </si>
  <si>
    <t>El comite de convivencia remitió al profesional encargado de seguridad y salud en el trabajo, acta de reunion correspondiente al segundo trimestre, de acuerdo con lo establecido en el art 9 de la resolucion 190 de agosto de 2021 de la UApA.</t>
  </si>
  <si>
    <t>En Comite Institucional de Gestion y Desempeño de fecha 10 de junio se aprobó la Tabla de retención documental (TRD) y Cuadro de Clasificación Documental (CCD), en donde se encuentra incluida la codificacion para el STT.</t>
  </si>
  <si>
    <t>Avance procedimiento</t>
  </si>
  <si>
    <t>Durante el segundo trimestre se avanzó en la construcción del procedimiento de evaluaciones medicas ocupacionales, para establecer  la metodología para la realización de las evaluaciones médicas ocupacionales de preingreso, periódica, y egreso, con el fin de valorar el estado de salud de los servidores públicos y contratistas de la UApA.</t>
  </si>
  <si>
    <t>Para el segundo trimestre no se realizaron adquisiciones de elementos de SST.</t>
  </si>
  <si>
    <t>En atención a los lineamientos definidos a través de la Resolución 1918 de 2009, artículo 17 la custodia de historias clínicas las conserva el proveedor de exámenes médicos.</t>
  </si>
  <si>
    <t xml:space="preserve">Durante el segundo trimestre el proveedor no realizó recomendaciones especificas, ni restricciones para ningun funcionario. </t>
  </si>
  <si>
    <t>Propuesta de formato</t>
  </si>
  <si>
    <t>No se presentaron accidentes o incidentes laborales para el trimestre, sin embargo se realizó una propuesta del formato para el registro y seguimiento a estos, para la revisión y validación por parte del Subdirector de Gestion Corporativa para su adopción en el marco del SIG.</t>
  </si>
  <si>
    <t>Formato de registro de incapacidades</t>
  </si>
  <si>
    <t>Se registraron las incapacidades que presentaron los funcionarios duarante el segundo trimestre. Por otro lado, se construirá la propuesta de una matriz para consolidacion de las mismas.</t>
  </si>
  <si>
    <t>Propuesta de guía</t>
  </si>
  <si>
    <t xml:space="preserve">Se construyó la propuesta de la guía de identificación de peligros, valoración de riesgos y determinación de control, la cual se encuentra en proceso de revisión por parte de la Subdireccion de Gestion Corporativa, para su aprobación y adopción durante el tercer trimestre en el marco del SIG. 
</t>
  </si>
  <si>
    <t xml:space="preserve">Se proyectó documento informativo para acciones preventivas y de mejoramiento,  con el fin de evitar nuevos accidentes por la misma causa en la UApA. </t>
  </si>
  <si>
    <t>Documento informativo</t>
  </si>
  <si>
    <t xml:space="preserve">Actas de mantenimiento </t>
  </si>
  <si>
    <t>Como medida de autocuidado se encuentra disponible de forma permanente tapabocas para el uso de las personas que así lo requieran. Por otro lado, se remitió comunicación a través de correo electrónico a los servidores públicos de la UApA para promover el uso adecuado de tapabocas en espacios cerrados</t>
  </si>
  <si>
    <t>Comuicacion correo electronico a funcionarios</t>
  </si>
  <si>
    <t>Durante el segundo trimestre se realizaron ajustes a la proyección de la resolucion para la convocatoria de COPASST, el cual se encuentra pendiente de legalizacion.</t>
  </si>
  <si>
    <t xml:space="preserve">Proyección de acto administrativo </t>
  </si>
  <si>
    <t>Planillas de asistencia</t>
  </si>
  <si>
    <r>
      <rPr>
        <b/>
        <sz val="11"/>
        <color theme="1"/>
        <rFont val="Arial Narrow"/>
        <family val="2"/>
      </rPr>
      <t xml:space="preserve">
Oficina de Planeación:</t>
    </r>
    <r>
      <rPr>
        <sz val="11"/>
        <color theme="1"/>
        <rFont val="Arial Narrow"/>
        <family val="2"/>
      </rPr>
      <t xml:space="preserve"> sobre la actividad de la fila 9 (Generar documentos para la focalización de beneficiarios para apoyar a las ETC en el ejercicio de priorización de sedes y grados), se realiza ajuste en la meta, productos y programación trimestral. 
</t>
    </r>
    <r>
      <rPr>
        <b/>
        <sz val="11"/>
        <color theme="1"/>
        <rFont val="Arial Narrow"/>
        <family val="2"/>
      </rPr>
      <t xml:space="preserve">
Subdirección de Fortalecimiento:</t>
    </r>
    <r>
      <rPr>
        <sz val="11"/>
        <color theme="1"/>
        <rFont val="Arial Narrow"/>
        <family val="2"/>
      </rPr>
      <t xml:space="preserve"> Sobre la actividad de la fila 25 (Desarrollar un encuentro regional para mejorar la implementación del PAE), se realiza ajuste en la fecha fin y la programación para su cumplimiento.
Las anteriores actualizaciones, cuentan con las respectivas justificaciones remitidas por las dependencias.</t>
    </r>
  </si>
  <si>
    <t xml:space="preserve">Se adjunta archivo excel con el avance </t>
  </si>
  <si>
    <t>Con corte a 30 de Junio  de 2022, se evidencia celebracion de contratos con su respectiva  ejecución,  alineados a la programación del PAA ; adicionalmente se evidencia que los contratos celebrados se encuentran publicados  en la plataforma SECOP II, en cumplimiento de los lineamientos.</t>
  </si>
  <si>
    <t>Con corte a 31 de marzo de 2022, se evidencia ejecución de procesos contractuales alineados a la programación del plan institucional; adicionalmente se evidencia ajustes al mismo y sus respectivos reportes en la plataforma SECOP II, en cumplimiento de los lineamientos.</t>
  </si>
  <si>
    <t>Seguimiento trimestral a la ejecución de los procesos contractuales</t>
  </si>
  <si>
    <t>Hacer seguimiento a la ejecución de los procesos contractuales planeados a tráves del Plan Institucional</t>
  </si>
  <si>
    <t>PAA publicado y en consulta en la plataforma SECOP II</t>
  </si>
  <si>
    <t>Se realizaron las modificaciones requeridas al PAA , en atención a las necesidades de la UApA; las cuales fueron debidamente publicadas en la Plataforma SECOP II de Colombia Compra Eficiente.</t>
  </si>
  <si>
    <t>Consolidación del PAA, en atención a las necesidades de la UApA; Publicación en la Plataforma SECOP II de Colombia Compra Eficiente, el 31 de enero de 2021</t>
  </si>
  <si>
    <t>Plan de Adquisiciones ( Y sus actualizaciones), socializado y publicado en el SECOP II</t>
  </si>
  <si>
    <t>Identificar, registrar, programar y divulgar las necesidades de bienes, obras y servicios de la UApA</t>
  </si>
  <si>
    <t>Plan Anual de Aquisiciones</t>
  </si>
  <si>
    <t>Actividad proyectada para ser ejecutada durante los meses de julio a septiembre de 2022.</t>
  </si>
  <si>
    <t>Actividad proyectada a ser ejecutada durante los meses de julio a septiembre de 2022.</t>
  </si>
  <si>
    <t>Esquema de Publicación
TRD como insumo para: índice de información clasificada y reservada
TRD como insumo para: activos de información</t>
  </si>
  <si>
    <t>Elaborar el Esquema de Publicación y apoyar en la entrega del insumo documental para la elaboración del Índice de Información Clasificada y Reservada y de Activos de Información</t>
  </si>
  <si>
    <t>Acta CIGD No. 2 del 10 de junio de 2022</t>
  </si>
  <si>
    <t>Durante el mes de marzo se elaboró y revisó el Modelo de Requistos par la Gestión de Documentos Electrónicos - MOREQ como base o insumo del Anexo Técnico para la elaboración del estudio previo para la implementación del SGDEA de la UAPA. Este documento se encuentra en revisión por parte de la Subdirección de Información.
Se hicieron 3 mesas de trabajo para avanzar en la elaboración de los estudios previos, se proyecta tener una primera versión el 27 de abril.</t>
  </si>
  <si>
    <t>MOREQ (Anexo Técnico)
EP (Estudio Previo)
Análisis del Secetor</t>
  </si>
  <si>
    <t>Elaborar estudio previo para la implementación del SGDEA de la UAPA en articulación con la Subdirección de Información:
1) Anexo Técnico
2) Estudio de Mercado
3) Análisis del Sector</t>
  </si>
  <si>
    <t>Acta CIGD No. 2 del 10 de junio de 2022
Resolución 270 del 24 de junio de 2022</t>
  </si>
  <si>
    <t>A partir de la segunda semana de febrero y durante el mes de marzo se dio inicio al proceso de elaboración de Tablas de Retención Documental, con las siguientes fases: 
- Planeación (febrero 2022)
- Análisis de Funciones para Presentar Propuesta de TRD y/o Aplicación de Encuesta de Estudios de Unidad Documental.
- Recopilación de actos administrativos de: Creación de Estuctura Organizativa y Asignación de funciones / Creación y asignación de funciones de órganos asesores (comités) / Adopción de la política de Gestión Documental y de Documentos Electrónicos. (febrero-marzo 2022)
- Adopción del Formato TRD ante el SIG (febrero y marzo)
- Elaboración de Propuesta de TRD para todas las Oficinas Productoras (febrero-marzo 2022)
- Reuniones con los responsables de los procesos de cada dependencia para la Presentación de la propuesta de la TRD (marzo 2022)
- Ajustes a las TRD propuestas como producto de las observaciones y apreciaciones de las Depencdencias ((marzo 2022)
- Aprobación de las TRD por parte de los jefes de las Dependencias (correo electrónico) - (marzo 2022)</t>
  </si>
  <si>
    <t xml:space="preserve">CCD
Matriz Universal de Series y Subseries Documentales
TRD
Memoria Descriptiva
</t>
  </si>
  <si>
    <t>Elaborar, aprobar e iniciar proceso de convalidación de las Tablas de
Retención Documental y Cuadro de Clasificación Documental</t>
  </si>
  <si>
    <t xml:space="preserve">Ejecución de acuerdo con el cronograma presentado y aprobado.
En el mes de febrero se formuló, aprobó y se dio inicio del plan de comunicación y capacitación de gestión documental.
Desde el equipo asesor de comunicaciones se enviaron 8 piezas publiciatrias con los siguientes temas:
1. Reponsabilidad de la Gestión Documental
2. Socialización del Plan Institucional de Archivos - PINAR
3. Ciclo Vital del Documento
4. Qué es un Archivo
5. Cuáles son los principios archivísticos
6. Qué es la gestión documental y el documento de archivo
7. Cuáles son los instrumentos archivísticos
8. Metodología que se aplicará para la elaboración de las TRD
Adicionalmente, el 14 de marzo se realizó la capacitación presencial sobre: Fundamentos de la Gestión Documental Parte 1. Normativa / Criterios de Organización Documental y Metodología para la Elaboración de TRD
</t>
  </si>
  <si>
    <t>Plan de Comunicación y Capacitación de Gestión Documental</t>
  </si>
  <si>
    <t>Formular e Implementar Plan de Comunicación y Capacitación de Gestión Documental</t>
  </si>
  <si>
    <t xml:space="preserve">
En el primer trimestre se actualizó, aprobó y publicó el PINAR
https://www.alimentosparaaprender.gov.co/plan-de-accion/planes-institucionales-2022--decreto-612-de-2018-135307</t>
  </si>
  <si>
    <t xml:space="preserve">
Durante los meses de febrero y marzo de 2022 se realizó ajuste del plan de trabajo o cronograma del Plan Institucional de Archivos, así como su adopción y publicación en el sitio web. </t>
  </si>
  <si>
    <t>PINAR
Acta de aptobación por Comité Institucional de Gestión y Deseempeño del PINAR
Impresión de pantalla de la publicación del PINAR en sitio web sección de transparencia</t>
  </si>
  <si>
    <t>Actualizar, aprobar y publiar PINAR y su cronograma de ejecución</t>
  </si>
  <si>
    <t xml:space="preserve">
Durante los meses de febrero y marzo de 2022 se elaboraron y adoptaron los siguientes recursos documentales:
1) Caracterización del Proceso de Gestión Documental
2) Procedimiento de Gestión Integral de Administración de Archivos
3) Manual de Gestión Documental
4) Guía para la Organización de Archivos de Gestión
5) Plan de Conservación Documental
4) Protocolo de Atención de Emergencias y Contingencias en
Archivos
5) Formatos e Instructivos: 
- Hoja de Control de Documentos
- Control de Consulta de Expedientes
- Formato Único de Inventario Documental - FUID
- Acta de Transferencia Documental
- Acta de Eliminación Documental
- Tabla de Retención Documental
- Limpieza y Desinfección de Áreas de Archivos
- Saneamiento Ambiental
- Inspección de Mantenimiento de Sistema de Almacenamiento e Instalaciones físicas
- Monitoreo y Control de Condiciones Ambientales</t>
  </si>
  <si>
    <t>1) Procedimiento de Gestión Documental
2) Manual de Gestión Documental
3) Guía para la Organización de Documentos de los Archivos de Gestión
4) Protocolo de Prevención de Emergencias y Atención de Desastres en
Archivos
5) Formatos e Instructivos</t>
  </si>
  <si>
    <t>Desarrollar los recursos del SIG del proceso de Gestión Documental:
1) Procedimientos de Gestión Documental
2) Manual de Gestión Documental
3) Guía para la Organización de Documentos de los Archivos de Gestión
4) Protocolo de Prevención de Emergencias y Atención de Desastres en
Archivos
5) Formatos e Instructivos</t>
  </si>
  <si>
    <t>Plan Institucional de Archivos</t>
  </si>
  <si>
    <t>Reporte de inscripcion</t>
  </si>
  <si>
    <t>Se realizó el registro de 49 OPEC en la plataforma SIMO</t>
  </si>
  <si>
    <t>En proceso</t>
  </si>
  <si>
    <t>Permanente</t>
  </si>
  <si>
    <t>Registro OPEC - Actualizado</t>
  </si>
  <si>
    <t>Actualizar la información de las vacancias definitivas vigentes en el aplicativo SIMO.</t>
  </si>
  <si>
    <t>Se obtuvo el usuario y contraseña del sistema SIMO para el registro de las vacantes.</t>
  </si>
  <si>
    <t>Se realizó la solicitud del usuario el día 28 de marzo a través del aplicativo dispuesto para tal fin por parte de la CNSC.</t>
  </si>
  <si>
    <t>Acceso gestionado</t>
  </si>
  <si>
    <t>Gestionar el acceso a la Plataforma SIMO, para el Reporte de la Oferta Pública de Empleos de Carrera - OPEC</t>
  </si>
  <si>
    <t xml:space="preserve">Aceptacion de la renuncia </t>
  </si>
  <si>
    <t xml:space="preserve">Con corte al segundo trimestre la UApA cuenta con una (1) vacante </t>
  </si>
  <si>
    <t>No se presentaron vacantes en el primer trimestre</t>
  </si>
  <si>
    <t>De acuerdo a los retiros que se presenten</t>
  </si>
  <si>
    <t xml:space="preserve">Identificar las vacantes definitivas de los empleos de la Planta de personal de la Entidad. </t>
  </si>
  <si>
    <t>Plan anual de vacantes</t>
  </si>
  <si>
    <t>1- Nueva Propuesta PETI</t>
  </si>
  <si>
    <t xml:space="preserve">En articulación con el contratista encargado de la implementación de la política de gobierno y seguridad digital de la UApA en el marco del MIPG, se realizó una actualización a la versión aprobada del PETI, para la debida revisión y validación de las partes correspondientes. </t>
  </si>
  <si>
    <t>El Plan estrategico de Tecnologias de la Información y las Comunicaciones PETI, es un documento estructural que brinda herramientas para el desarrollo de las labores tanto de la Unidad como de la SDI, en lo transcurrido del primer trimestre de la vigencia 2022 no ha sufrido cambios, modificaciones o ampliaciones a la informacion disponible.</t>
  </si>
  <si>
    <t>Actualización del plan</t>
  </si>
  <si>
    <t xml:space="preserve">Realizar seguimiento al Plan estrategico de Tecnologias de la Información y las Comunicaciones PETI, </t>
  </si>
  <si>
    <t xml:space="preserve">Plan Estratégico de Tecnologías de la Información y las Comunicaciones ­ PETI </t>
  </si>
  <si>
    <t>1- PLAN DE CONTINUIDAD DEL NEGOCIO (BCP) UApA - Version 0</t>
  </si>
  <si>
    <t>Durante el 2do trimestre se avanzó en la construcción de la propuesta del plan de contrinuidad del negocio y de acuerdo con ello, se construirá la matriz del plan de continuidad.</t>
  </si>
  <si>
    <t>Matriz vigenvcia 2023 del plan de continuidad</t>
  </si>
  <si>
    <t>Realizar la planeación, ejecución y seguimiento a los planes de Continuidad de TI</t>
  </si>
  <si>
    <t>Se realizó la propuesta del plan de continuidad del negocio (BCP) para la UApA, el cual se presentará para la revisión y aprobación por parte del Comité Institucional de Gestión y Desempeño.</t>
  </si>
  <si>
    <t>Plan de continuidad</t>
  </si>
  <si>
    <t>Realizar la definición del Plan de Continuidad de TI</t>
  </si>
  <si>
    <t>Manual de protección de datos personales</t>
  </si>
  <si>
    <t>Estructurar y definir el Manual de protección de datos personales</t>
  </si>
  <si>
    <t>1- INFORME DE VULNERABILIDADES UApA - Versión 1</t>
  </si>
  <si>
    <t>Se realizó el informe de vulnerabilidades, de acuerdo con las pautas y lineamientos del plan de tratamiento de riegos de seguridad y privacidad de la información y MSPI de la UApA.</t>
  </si>
  <si>
    <t>Informe de seguimiento del Plan Riesgos de la SDI</t>
  </si>
  <si>
    <t>Realizar la identificación de las amenazas y vulnerabilidades.</t>
  </si>
  <si>
    <t>1- PLAN DE TRATAMIENTO DE RIESGOS DE S.P.I UApA - Version 0</t>
  </si>
  <si>
    <t>Se realiza el plan de tratamiento de riesgos de seguridad y privacidad de la información para la UApA. El plan de tratamiento es la base para proceder a realizar correctamente al interior de la UApA la identificación, valoración, tratamiento y control de los riesgos de seguridad de la información, los cuales se verán reflejados en la matriz de riesgos institucional.</t>
  </si>
  <si>
    <t>Realizar la identificación, valoración, tratamiento y control de los riesgos de seguridad de la información, (probabilidad de impacto) asociados a la pérdida de confidencialidad, integridad y disponibilidad.</t>
  </si>
  <si>
    <t>Según la Resolución 0067 por la cual se ajusta el Manual de Funciones y competencias de la UApA y, dando alcance a las funciones que se establecen para la Subdirección de Gestión Corporativa, la Subdirección de Información brindará apoyo y acompañamiento a la Subdirección de Gestión Corporativa para la realización de dichas actividades en las estaciones de trabajo (Computadores, Portátiles, TV y demás equipos tecnológicos) de la entidad, para que se adicionen en el inventario de activos.</t>
  </si>
  <si>
    <t>Matriz de activos de la UApA</t>
  </si>
  <si>
    <t>Clasificar y valorar los activos.</t>
  </si>
  <si>
    <t>1- Inventario Equipos UApA</t>
  </si>
  <si>
    <t>Total de activos etiquetados</t>
  </si>
  <si>
    <t xml:space="preserve">	Identificar y etiquetar los activos de la Unidad</t>
  </si>
  <si>
    <t>Lineamientos de etiquetado de activos</t>
  </si>
  <si>
    <t>Definir y establecer los instrumentos, lineamientos y estrategias para el levantamiento y etiquetado de los activos.</t>
  </si>
  <si>
    <t>Plan de Tratamiento de Riesgos de Seguridad y Privacidad de la Información</t>
  </si>
  <si>
    <t xml:space="preserve">Documento con el plan de ejecución de auditorías del SGSI </t>
  </si>
  <si>
    <t xml:space="preserve">Evaluación de desempeño: Incluir en el alcance de la Auditoría interna, los avances del SGSI </t>
  </si>
  <si>
    <t>Plan de Mejoramiento</t>
  </si>
  <si>
    <t>Mejora continua: Diseñar el plan de Mejoramiento Continuo</t>
  </si>
  <si>
    <t>1- Matriz de Requisitos Legales S.I UApA 2022</t>
  </si>
  <si>
    <t>Se construyó la matriz de requisitos legales y se realizará  seguimiento a los nuevos lineamientos que se presenten en el campo de Administración Nacional.</t>
  </si>
  <si>
    <t>Matriz de Requisitos Legales</t>
  </si>
  <si>
    <t xml:space="preserve">Requisitos legales: Construir la matriz de requisitos legales de seguridad de la información. </t>
  </si>
  <si>
    <t>1- PLAN DE GESTIÓN DEL CAMBIO Y CULTURA 2022 UApA - Versión 0</t>
  </si>
  <si>
    <t>Se elaboró el plan de gestión del cambio y cultura de seguridad y privacidad de la información.</t>
  </si>
  <si>
    <t>Plan de Gestión del cambio y cultura de seguridad y privacidad de la Información</t>
  </si>
  <si>
    <t>Gestión de Cambio: Elaborar el plan de gestión del cambio y cultura de seguridad y privacidad de la información</t>
  </si>
  <si>
    <t>1- Lineamientos - Tratamiento de Datos Personales UApA - V. 140421</t>
  </si>
  <si>
    <t>Se planteó la línea base de los lineamientos y tratamiento de datos personales.</t>
  </si>
  <si>
    <t>Bases de datos, Documento de revisión y actualizaciones de las bases de datos</t>
  </si>
  <si>
    <t>Plan de tratamiento de Datos: Realizar la recolección y revisión de bases de datos, así como también registro y actualización</t>
  </si>
  <si>
    <t>1- Política de Seguridad y privacidad de la Información</t>
  </si>
  <si>
    <r>
      <t xml:space="preserve">Se generó la respectiva Resolución 0279 del 11 de Julio del 2022 por la cual: </t>
    </r>
    <r>
      <rPr>
        <i/>
        <sz val="12"/>
        <color theme="1"/>
        <rFont val="Arial Narrow"/>
        <family val="2"/>
      </rPr>
      <t>"Por la cual se adopta la política de Seguridad y privacidad de la información y se definen los lineamientos frente a su uso y manejo”</t>
    </r>
  </si>
  <si>
    <t>Acto administrativo a través del cual se crea la resolución, donde se establece la PSPI</t>
  </si>
  <si>
    <t>Alta dirección: Proyectar para aprobación, la resolución donde se establece la política de seguridad y privacidad de la información de UApA</t>
  </si>
  <si>
    <t>1- PLAN GESTION DE INCIDENTES DE S.P.I UApA - Version 0</t>
  </si>
  <si>
    <t>Se construyó el plan de gestión de incidentes y se planteó realizar un seguimiento trimestral a los nuevos posibles incidentes.</t>
  </si>
  <si>
    <t>Plan de Gestión de incidentes</t>
  </si>
  <si>
    <t>Gestión de Incidentes: Elaborar el procedimiento de gestión de incidentes de Seguridad</t>
  </si>
  <si>
    <t xml:space="preserve">1- Informe capacitaciones Seguridad de la Información </t>
  </si>
  <si>
    <t xml:space="preserve">Se realizaron capacitaciones dirigidas a todos los funcionarios de la Unidad, sobre seguridad digital; así mismo, se generó un informe con el detalle de las actividades realizadas y las evidencias. </t>
  </si>
  <si>
    <t>Actas de las mesas de trabajo, documento Plan de Sensibilización y comunicación</t>
  </si>
  <si>
    <t>Plan de sensibilización y comunicación: Realizar mesas de trabajo con las diferentes subdirecciones, comunicación de los hallazgos de seguridad a los colaboradores y dependencias, actividades de sensibilización SGPI</t>
  </si>
  <si>
    <t>Informe de vulnerabilidad</t>
  </si>
  <si>
    <t>Se generó el informe de vulnerabilidad en la fecha correspondiente (abril);por otro lado, se planteó realizar seguimiento a las vulnerabilidades cada 3 meses, el cual será entregado junto con el seguimiento que se realice sobre el plan de seguridad y privacidad de la información.</t>
  </si>
  <si>
    <t>Informes de Vulnerabilidad</t>
  </si>
  <si>
    <t>Eventos de vulnerabilidad: Realizar informes de eventos asociados al SGSI</t>
  </si>
  <si>
    <t xml:space="preserve">Se generó el plan de riesgos donde se identifican y diseñan las acciones pertinentes que le permitirán a la UApA gestionar y/o tratar los riesgos de seguridad de la información identificados con el fin de disminuir la probabilidad de ocurrencia y el impacto que se puede generar. </t>
  </si>
  <si>
    <t>Documento plan de Riesgos</t>
  </si>
  <si>
    <t>Plan de Riesgos: Identificar los riesgos en la Unidad y generar el plan de tratamiento de Riesgos</t>
  </si>
  <si>
    <t xml:space="preserve">Se generó el plan de trabajo donde se identifica y analiza los riesgos de seguridad de la información en cada uno de los procesos que conforman el Sistema Integrado de Gestión - SIG, con el fin de gestionarlos hacia la prevención o disminución de la probabilidad de ocurrencia de los riesgos identificados, la mitigación o disminución de las consecuencias producto de la materialización de los mismos, a través de la identificación de acciones que propendan por el fortalecimiento de los controles existentes y la estructuración de nuevos sistemas de control. </t>
  </si>
  <si>
    <t>Documento plan con las actividades relacionadas a la creación de los procedimientos de seguridad de la información.</t>
  </si>
  <si>
    <t>Procedimientos de Seguridad: Generar el plan de trabajo para la creación, formalización y divulgación de los procedimientos asociados a seguridad de la información relacionados en el MSPI y que apliquen a Alimentos para Aprender</t>
  </si>
  <si>
    <t>Se gestionó la herramienta, donde se identifica el estado actual de la Unidad con respecto a los requerimientos del MSPI, se adjunta link del archivo como soporte https://alimentosparaaprender-my.sharepoint.com/:x:/g/personal/mrevelo_alimentosparaaprender_gov_co/EQSet5ixC9tBr8lNr8i3hJcBfFlGjegc_YxPRcnKOSk9hw?e=21240R</t>
  </si>
  <si>
    <t>Herramienta de diagnostico</t>
  </si>
  <si>
    <t>Diagnóstico: Identificar el estado actual de la organización con respecto a los requerimientos del Modelo de Seguridad y Privacidad de la Información</t>
  </si>
  <si>
    <t>Plan de Seguridad y Privacidad de la Información</t>
  </si>
  <si>
    <t xml:space="preserve">
En el primer trimestre se desarrollaron los recursos del SIG del proceso de Gestión Documental.
Estos documentos se encuentran en la carpeta compartida de planeación denominada: Documentación UApA - Proceso de Gestión Documental.</t>
  </si>
  <si>
    <t xml:space="preserve">
Piezas comunicativas</t>
  </si>
  <si>
    <t xml:space="preserve">
Durante el segundo trimestre en articulación con la Oficina de Comunicaciones, se generaron piezas comunicativas relacionadas con los siguientes temas.
- Socialización Recusrsos de Gestion Documental
- Socialización Procedimiento Gestión integral de administración de archivos.
Esta información será socializada a través de correo electrónico a los funcionarios de la UApA.</t>
  </si>
  <si>
    <t xml:space="preserve">
En el mes de junio se aprobó MOREQ ante el Comité Institucional de Gestión y Desempeño.
A partir del 1 de julio se iniciará el proceso de solicitud de cotizaciones para estructurar el estudio previo y el análisis del sector.</t>
  </si>
  <si>
    <t xml:space="preserve">En el segundo trimestre se aprobaron las TRD por el Comité Institucional de Gestión y Desempeño, se proyectó y se expidió el acto administrativo de adopción de las TRD.
El proceso de convalidación inicia a partir del mes de julio, teniendo en cuenta que los dos procesos se encontraban documentando los procedimientos.
</t>
  </si>
  <si>
    <t>En el marco de las capacitaciones y con el fin de mantener estilos de vida y entorno saludable para los funcionarios de la UApA, se realizó el 26 de abril la capacitación de prevención de enfermedad laboral.</t>
  </si>
  <si>
    <t>Con el fin de dar a conocer parte de los riesgos biológicos a los que se encuentran expuestos los funcionarios de la UApA, se realizó la capacitación en gestión integral de residuos peligrosos y no peligrosos</t>
  </si>
  <si>
    <t>1. Informe de implementación al PIGA
2. Plan Uso Eficiente del Recurso Energético - Versión 0
3. Plan de Contingencia Ambiental - Versión 0
4. Indicador Cumplimiento Programa Institucional de Gestión Ambiental
5. Matriz aspectos e impactos ambientales ajustada UApA</t>
  </si>
  <si>
    <r>
      <t>Se elaboró un informe de gestion integral financiera del</t>
    </r>
    <r>
      <rPr>
        <sz val="11"/>
        <color rgb="FFFF0000"/>
        <rFont val="Arial Narrow"/>
        <family val="2"/>
      </rPr>
      <t xml:space="preserve"> </t>
    </r>
    <r>
      <rPr>
        <sz val="11"/>
        <rFont val="Arial Narrow"/>
        <family val="2"/>
      </rPr>
      <t>segundo trimestre</t>
    </r>
    <r>
      <rPr>
        <sz val="11"/>
        <color rgb="FFFF0000"/>
        <rFont val="Arial Narrow"/>
        <family val="2"/>
      </rPr>
      <t xml:space="preserve"> </t>
    </r>
    <r>
      <rPr>
        <sz val="11"/>
        <color rgb="FF000000"/>
        <rFont val="Arial Narrow"/>
        <family val="2"/>
      </rPr>
      <t>de la vigencia 2022, que contempla análisis de la ejecución presupuestal, contabilidad y tesorería.</t>
    </r>
  </si>
  <si>
    <t>Piezas comunicativas</t>
  </si>
  <si>
    <t xml:space="preserve">Fotografías actividad, forms actividad integridad, resultado actividad de interiorización CI </t>
  </si>
  <si>
    <r>
      <t xml:space="preserve">Avance descriptivo
</t>
    </r>
    <r>
      <rPr>
        <b/>
        <sz val="14"/>
        <color theme="0"/>
        <rFont val="Arial Narrow"/>
        <family val="2"/>
      </rPr>
      <t>3er trimestre 2022</t>
    </r>
  </si>
  <si>
    <t>Mencione el soporte o evidencia</t>
  </si>
  <si>
    <t>En el procedimiento de contratación se documentará una política de cumplimiento de salud y seguridad en el trabajo para proveedores y contratistas.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</si>
</sst>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0.0%"/>
  </numFmts>
  <fonts count="33"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Narrow"/>
      <family val="2"/>
    </font>
    <font>
      <b/>
      <sz val="12"/>
      <color theme="1"/>
      <name val="Arial Narrow"/>
      <family val="2"/>
    </font>
    <font>
      <b/>
      <sz val="11"/>
      <color theme="1"/>
      <name val="Arial Narrow"/>
      <family val="2"/>
    </font>
    <font>
      <sz val="12"/>
      <color theme="1"/>
      <name val="Arial Narrow"/>
      <family val="2"/>
    </font>
    <font>
      <b/>
      <sz val="12"/>
      <color theme="0"/>
      <name val="Arial Narrow"/>
      <family val="2"/>
    </font>
    <font>
      <b/>
      <sz val="11"/>
      <color theme="0"/>
      <name val="Arial Narrow"/>
      <family val="2"/>
    </font>
    <font>
      <b/>
      <sz val="11"/>
      <name val="Arial Narrow"/>
      <family val="2"/>
    </font>
    <font>
      <sz val="12"/>
      <name val="Arial Narrow"/>
      <family val="2"/>
    </font>
    <font>
      <sz val="11"/>
      <name val="Arial Narrow"/>
      <family val="2"/>
    </font>
    <font>
      <sz val="12"/>
      <color theme="5" tint="-0.249977111117893"/>
      <name val="Arial Narrow"/>
      <family val="2"/>
    </font>
    <font>
      <b/>
      <sz val="12"/>
      <name val="Arial Narrow"/>
      <family val="2"/>
    </font>
    <font>
      <sz val="11"/>
      <color rgb="FF000000"/>
      <name val="Arial Narrow"/>
      <family val="2"/>
    </font>
    <font>
      <sz val="12"/>
      <color rgb="FFFF0000"/>
      <name val="Arial Narrow"/>
      <family val="2"/>
    </font>
    <font>
      <sz val="11"/>
      <color rgb="FFFF0000"/>
      <name val="Arial Narrow"/>
      <family val="2"/>
    </font>
    <font>
      <sz val="12"/>
      <color theme="5" tint="0.39997558519241921"/>
      <name val="Arial Narrow"/>
      <family val="2"/>
    </font>
    <font>
      <sz val="12"/>
      <color rgb="FFFFC000"/>
      <name val="Arial Narrow"/>
      <family val="2"/>
    </font>
    <font>
      <b/>
      <sz val="11"/>
      <color rgb="FF000000"/>
      <name val="Arial Narrow"/>
      <family val="2"/>
    </font>
    <font>
      <sz val="12"/>
      <color rgb="FF000000"/>
      <name val="Arial Narrow"/>
      <family val="2"/>
    </font>
    <font>
      <b/>
      <sz val="18"/>
      <color theme="1"/>
      <name val="Arial Narrow"/>
      <family val="2"/>
    </font>
    <font>
      <sz val="18"/>
      <color theme="1"/>
      <name val="Arial Narrow"/>
      <family val="2"/>
    </font>
    <font>
      <b/>
      <sz val="20"/>
      <name val="Arial Narrow"/>
      <family val="2"/>
    </font>
    <font>
      <b/>
      <sz val="14"/>
      <name val="Arial Narrow"/>
      <family val="2"/>
    </font>
    <font>
      <b/>
      <sz val="14"/>
      <color theme="0"/>
      <name val="Arial Narrow"/>
      <family val="2"/>
    </font>
    <font>
      <sz val="12"/>
      <color theme="0" tint="-0.499984740745262"/>
      <name val="Arial Narrow"/>
      <family val="2"/>
    </font>
    <font>
      <sz val="10"/>
      <name val="Arial"/>
      <family val="2"/>
    </font>
    <font>
      <sz val="11"/>
      <color rgb="FF000000"/>
      <name val="Calibri"/>
      <family val="2"/>
      <scheme val="minor"/>
    </font>
    <font>
      <u/>
      <sz val="11"/>
      <color theme="10"/>
      <name val="Arial Narrow"/>
      <family val="2"/>
    </font>
    <font>
      <b/>
      <sz val="22"/>
      <color theme="1"/>
      <name val="Arial Narrow"/>
      <family val="2"/>
    </font>
    <font>
      <sz val="14"/>
      <color theme="1"/>
      <name val="Arial Narrow"/>
      <family val="2"/>
    </font>
    <font>
      <i/>
      <sz val="12"/>
      <color theme="1"/>
      <name val="Arial Narrow"/>
      <family val="2"/>
    </font>
  </fonts>
  <fills count="16">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rgb="FFC6EFBF"/>
        <bgColor indexed="64"/>
      </patternFill>
    </fill>
    <fill>
      <patternFill patternType="solid">
        <fgColor theme="7" tint="0.79998168889431442"/>
        <bgColor indexed="64"/>
      </patternFill>
    </fill>
    <fill>
      <patternFill patternType="solid">
        <fgColor rgb="FF5F6DEF"/>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8EA9DB"/>
        <bgColor indexed="64"/>
      </patternFill>
    </fill>
    <fill>
      <patternFill patternType="solid">
        <fgColor rgb="FF9F9DC3"/>
        <bgColor indexed="64"/>
      </patternFill>
    </fill>
    <fill>
      <patternFill patternType="solid">
        <fgColor theme="8"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theme="0"/>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style="thin">
        <color indexed="64"/>
      </left>
      <right style="double">
        <color indexed="64"/>
      </right>
      <top/>
      <bottom style="double">
        <color indexed="64"/>
      </bottom>
      <diagonal/>
    </border>
    <border>
      <left/>
      <right style="double">
        <color indexed="64"/>
      </right>
      <top/>
      <bottom style="double">
        <color indexed="64"/>
      </bottom>
      <diagonal/>
    </border>
    <border>
      <left style="double">
        <color indexed="64"/>
      </left>
      <right style="double">
        <color indexed="64"/>
      </right>
      <top/>
      <bottom/>
      <diagonal/>
    </border>
    <border>
      <left style="thin">
        <color indexed="64"/>
      </left>
      <right/>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diagonal/>
    </border>
  </borders>
  <cellStyleXfs count="3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7" fillId="0" borderId="0"/>
    <xf numFmtId="0" fontId="28" fillId="0" borderId="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335">
    <xf numFmtId="0" fontId="0" fillId="0" borderId="0" xfId="0"/>
    <xf numFmtId="0" fontId="3" fillId="0" borderId="0" xfId="0" applyFont="1"/>
    <xf numFmtId="0" fontId="5" fillId="4" borderId="0" xfId="0" applyFont="1" applyFill="1" applyAlignment="1">
      <alignment horizontal="center" vertical="center"/>
    </xf>
    <xf numFmtId="0" fontId="5" fillId="5" borderId="0" xfId="0" applyFont="1" applyFill="1" applyAlignment="1">
      <alignment horizontal="center" vertical="center"/>
    </xf>
    <xf numFmtId="0" fontId="7" fillId="6" borderId="11" xfId="0" applyFont="1" applyFill="1" applyBorder="1" applyAlignment="1" applyProtection="1">
      <alignment horizontal="center" vertical="center" wrapText="1"/>
      <protection locked="0"/>
    </xf>
    <xf numFmtId="0" fontId="7" fillId="6" borderId="12" xfId="0" applyFont="1" applyFill="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protection locked="0"/>
    </xf>
    <xf numFmtId="0" fontId="8" fillId="6" borderId="12"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9" fontId="6" fillId="0" borderId="1" xfId="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0" fontId="10" fillId="9" borderId="1" xfId="0" applyFont="1" applyFill="1" applyBorder="1" applyAlignment="1">
      <alignment horizontal="justify" vertical="center" wrapText="1"/>
    </xf>
    <xf numFmtId="14" fontId="6" fillId="0" borderId="1" xfId="0" applyNumberFormat="1" applyFont="1" applyBorder="1" applyAlignment="1">
      <alignment horizontal="center" vertical="center"/>
    </xf>
    <xf numFmtId="0" fontId="10" fillId="9" borderId="1" xfId="0" applyFont="1" applyFill="1" applyBorder="1" applyAlignment="1">
      <alignment horizontal="center" vertical="center" wrapText="1"/>
    </xf>
    <xf numFmtId="0" fontId="6" fillId="9" borderId="1" xfId="0" applyFont="1" applyFill="1" applyBorder="1" applyAlignment="1">
      <alignment horizontal="justify" vertical="center"/>
    </xf>
    <xf numFmtId="0" fontId="6" fillId="0" borderId="1" xfId="0" applyFont="1" applyBorder="1" applyAlignment="1">
      <alignment horizontal="justify" vertical="center"/>
    </xf>
    <xf numFmtId="0" fontId="10" fillId="0" borderId="1" xfId="0" applyFont="1" applyBorder="1" applyAlignment="1">
      <alignment horizontal="justify" vertical="center" wrapText="1"/>
    </xf>
    <xf numFmtId="164" fontId="6" fillId="0" borderId="7" xfId="1" applyNumberFormat="1" applyFont="1" applyFill="1" applyBorder="1" applyAlignment="1">
      <alignment horizontal="justify" vertical="center" wrapText="1"/>
    </xf>
    <xf numFmtId="9" fontId="6" fillId="0" borderId="7" xfId="0" applyNumberFormat="1" applyFont="1" applyBorder="1" applyAlignment="1">
      <alignment horizontal="center" vertical="center" wrapText="1"/>
    </xf>
    <xf numFmtId="0" fontId="10" fillId="0" borderId="1" xfId="1" applyNumberFormat="1" applyFont="1" applyFill="1" applyBorder="1" applyAlignment="1">
      <alignment horizontal="center" vertical="center" wrapText="1"/>
    </xf>
    <xf numFmtId="164" fontId="6" fillId="0" borderId="1" xfId="1" applyNumberFormat="1" applyFont="1" applyFill="1" applyBorder="1" applyAlignment="1">
      <alignment horizontal="justify" vertical="center" wrapText="1"/>
    </xf>
    <xf numFmtId="9" fontId="6" fillId="0" borderId="7" xfId="1" applyFont="1" applyFill="1" applyBorder="1" applyAlignment="1">
      <alignment horizontal="center" vertical="center" wrapText="1"/>
    </xf>
    <xf numFmtId="0" fontId="6" fillId="0" borderId="1" xfId="0" applyFont="1" applyBorder="1" applyAlignment="1">
      <alignment vertical="center"/>
    </xf>
    <xf numFmtId="0" fontId="6" fillId="0" borderId="0" xfId="0" applyFont="1"/>
    <xf numFmtId="14" fontId="6" fillId="9" borderId="21" xfId="0" applyNumberFormat="1" applyFont="1" applyFill="1" applyBorder="1" applyAlignment="1" applyProtection="1">
      <alignment horizontal="center" vertical="center" wrapText="1"/>
      <protection hidden="1"/>
    </xf>
    <xf numFmtId="0" fontId="6" fillId="0" borderId="0" xfId="0" applyFont="1" applyAlignment="1">
      <alignment horizontal="center"/>
    </xf>
    <xf numFmtId="0" fontId="24" fillId="13" borderId="21" xfId="0" applyFont="1" applyFill="1" applyBorder="1" applyAlignment="1" applyProtection="1">
      <alignment horizontal="center" vertical="center" wrapText="1"/>
      <protection hidden="1"/>
    </xf>
    <xf numFmtId="0" fontId="24" fillId="11" borderId="7" xfId="0" applyFont="1" applyFill="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6" fillId="9" borderId="19" xfId="0" applyFont="1" applyFill="1" applyBorder="1" applyAlignment="1" applyProtection="1">
      <alignment horizontal="justify" vertical="center" wrapText="1"/>
      <protection hidden="1"/>
    </xf>
    <xf numFmtId="14" fontId="6" fillId="9" borderId="23" xfId="0" applyNumberFormat="1" applyFont="1" applyFill="1" applyBorder="1" applyAlignment="1" applyProtection="1">
      <alignment horizontal="center" vertical="center" wrapText="1"/>
      <protection hidden="1"/>
    </xf>
    <xf numFmtId="0" fontId="26" fillId="0" borderId="19" xfId="0" applyFont="1" applyBorder="1" applyAlignment="1">
      <alignment horizontal="justify" vertical="center" wrapText="1"/>
    </xf>
    <xf numFmtId="0" fontId="13" fillId="0" borderId="19" xfId="0" applyFont="1" applyBorder="1" applyAlignment="1" applyProtection="1">
      <alignment horizontal="center" vertical="center" wrapText="1"/>
      <protection hidden="1"/>
    </xf>
    <xf numFmtId="0" fontId="10" fillId="9" borderId="19" xfId="0" applyFont="1" applyFill="1" applyBorder="1" applyAlignment="1" applyProtection="1">
      <alignment horizontal="justify" vertical="center" wrapText="1"/>
      <protection hidden="1"/>
    </xf>
    <xf numFmtId="14" fontId="10" fillId="9" borderId="21" xfId="0" applyNumberFormat="1" applyFont="1" applyFill="1" applyBorder="1" applyAlignment="1" applyProtection="1">
      <alignment horizontal="center" vertical="center" wrapText="1"/>
      <protection hidden="1"/>
    </xf>
    <xf numFmtId="0" fontId="6" fillId="0" borderId="19" xfId="0" applyFont="1" applyBorder="1" applyAlignment="1">
      <alignment horizontal="justify" vertical="center" wrapText="1"/>
    </xf>
    <xf numFmtId="0" fontId="6" fillId="0" borderId="19" xfId="0" applyFont="1" applyBorder="1" applyAlignment="1">
      <alignment horizontal="justify" vertical="center"/>
    </xf>
    <xf numFmtId="14" fontId="6" fillId="9" borderId="20" xfId="0" applyNumberFormat="1" applyFont="1" applyFill="1" applyBorder="1" applyAlignment="1" applyProtection="1">
      <alignment horizontal="center" vertical="center" wrapText="1"/>
      <protection hidden="1"/>
    </xf>
    <xf numFmtId="14" fontId="6" fillId="9" borderId="19" xfId="0" applyNumberFormat="1" applyFont="1" applyFill="1" applyBorder="1" applyAlignment="1" applyProtection="1">
      <alignment horizontal="center" vertical="center" wrapText="1"/>
      <protection hidden="1"/>
    </xf>
    <xf numFmtId="0" fontId="6" fillId="0" borderId="25" xfId="0" applyFont="1" applyBorder="1" applyAlignment="1">
      <alignment vertical="center"/>
    </xf>
    <xf numFmtId="14" fontId="6" fillId="0" borderId="21" xfId="0" applyNumberFormat="1" applyFont="1" applyBorder="1" applyAlignment="1">
      <alignment horizontal="center" vertical="center"/>
    </xf>
    <xf numFmtId="14" fontId="6" fillId="0" borderId="26" xfId="0" applyNumberFormat="1" applyFont="1" applyBorder="1" applyAlignment="1">
      <alignment horizontal="center" vertical="center"/>
    </xf>
    <xf numFmtId="14" fontId="6" fillId="0" borderId="19" xfId="0" applyNumberFormat="1" applyFont="1" applyBorder="1" applyAlignment="1">
      <alignment horizontal="center" vertical="center"/>
    </xf>
    <xf numFmtId="14" fontId="6" fillId="0" borderId="28" xfId="0" applyNumberFormat="1" applyFont="1" applyBorder="1" applyAlignment="1">
      <alignment horizontal="center" vertical="center"/>
    </xf>
    <xf numFmtId="0" fontId="6" fillId="0" borderId="29" xfId="0" applyFont="1" applyBorder="1" applyAlignment="1">
      <alignment vertical="center"/>
    </xf>
    <xf numFmtId="0" fontId="6" fillId="0" borderId="18" xfId="0" applyFont="1" applyBorder="1" applyAlignment="1">
      <alignment vertical="center"/>
    </xf>
    <xf numFmtId="0" fontId="6" fillId="0" borderId="30" xfId="0" applyFont="1" applyBorder="1" applyAlignment="1">
      <alignment vertical="center"/>
    </xf>
    <xf numFmtId="0" fontId="6" fillId="0" borderId="19" xfId="0" applyFont="1" applyBorder="1" applyAlignment="1">
      <alignment vertical="center"/>
    </xf>
    <xf numFmtId="0" fontId="6" fillId="0" borderId="19" xfId="0" applyFont="1" applyBorder="1" applyAlignment="1">
      <alignment wrapText="1"/>
    </xf>
    <xf numFmtId="0" fontId="6" fillId="0" borderId="20" xfId="0" applyFont="1" applyBorder="1" applyAlignment="1">
      <alignment horizontal="justify" vertical="center" wrapText="1"/>
    </xf>
    <xf numFmtId="0" fontId="6" fillId="0" borderId="19" xfId="0" applyFont="1" applyBorder="1" applyAlignment="1">
      <alignment vertical="center" wrapText="1"/>
    </xf>
    <xf numFmtId="0" fontId="6" fillId="0" borderId="19" xfId="0" applyFont="1" applyBorder="1"/>
    <xf numFmtId="0" fontId="6" fillId="9" borderId="19" xfId="0" applyFont="1" applyFill="1" applyBorder="1" applyAlignment="1" applyProtection="1">
      <alignment horizontal="justify" vertical="center" wrapText="1"/>
      <protection hidden="1"/>
    </xf>
    <xf numFmtId="0" fontId="6" fillId="0" borderId="22" xfId="0" applyFont="1" applyBorder="1" applyAlignment="1">
      <alignment horizontal="justify" vertical="center" wrapText="1"/>
    </xf>
    <xf numFmtId="0" fontId="24" fillId="11" borderId="19" xfId="0" applyFont="1" applyFill="1" applyBorder="1" applyAlignment="1" applyProtection="1">
      <alignment horizontal="center" vertical="center" wrapText="1"/>
      <protection hidden="1"/>
    </xf>
    <xf numFmtId="9" fontId="7" fillId="14" borderId="1" xfId="1" applyFont="1" applyFill="1" applyBorder="1" applyAlignment="1">
      <alignment horizontal="center" vertical="center" wrapText="1"/>
    </xf>
    <xf numFmtId="0" fontId="9" fillId="3" borderId="8" xfId="0" applyFont="1" applyFill="1" applyBorder="1" applyAlignment="1">
      <alignment horizontal="center" vertical="center" wrapText="1"/>
    </xf>
    <xf numFmtId="0" fontId="5" fillId="1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6" fillId="0" borderId="1" xfId="0" applyFont="1" applyBorder="1" applyAlignment="1">
      <alignment horizontal="justify" vertical="center" wrapText="1"/>
    </xf>
    <xf numFmtId="0" fontId="24" fillId="13" borderId="21" xfId="0" applyFont="1" applyFill="1" applyBorder="1" applyAlignment="1" applyProtection="1">
      <alignment horizontal="center" vertical="center" wrapText="1"/>
      <protection hidden="1"/>
    </xf>
    <xf numFmtId="0" fontId="6" fillId="9" borderId="20" xfId="0" applyFont="1" applyFill="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6" fillId="0" borderId="1" xfId="0" applyFont="1" applyBorder="1" applyAlignment="1">
      <alignment horizontal="justify" vertical="center" wrapText="1"/>
    </xf>
    <xf numFmtId="0" fontId="24" fillId="13" borderId="21" xfId="0" applyFont="1" applyFill="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21" xfId="0" applyFont="1" applyBorder="1" applyAlignment="1">
      <alignment horizontal="justify" vertical="center" wrapText="1"/>
    </xf>
    <xf numFmtId="0" fontId="24" fillId="11" borderId="2" xfId="0" applyFont="1" applyFill="1" applyBorder="1" applyAlignment="1" applyProtection="1">
      <alignment horizontal="center" vertical="center" wrapText="1"/>
      <protection hidden="1"/>
    </xf>
    <xf numFmtId="0" fontId="6" fillId="0" borderId="16" xfId="0" applyFont="1" applyBorder="1" applyAlignment="1">
      <alignment horizontal="justify" vertical="center" wrapText="1"/>
    </xf>
    <xf numFmtId="0" fontId="6" fillId="0" borderId="0" xfId="0" applyFont="1" applyAlignment="1">
      <alignment horizontal="justify" vertical="center"/>
    </xf>
    <xf numFmtId="0" fontId="20" fillId="0" borderId="25" xfId="0" applyFont="1" applyBorder="1" applyAlignment="1">
      <alignment vertical="center"/>
    </xf>
    <xf numFmtId="14" fontId="20" fillId="0" borderId="19" xfId="0" applyNumberFormat="1" applyFont="1" applyBorder="1" applyAlignment="1">
      <alignment horizontal="center" vertical="center"/>
    </xf>
    <xf numFmtId="14" fontId="20" fillId="0" borderId="28" xfId="0" applyNumberFormat="1" applyFont="1" applyBorder="1" applyAlignment="1">
      <alignment horizontal="center" vertical="center"/>
    </xf>
    <xf numFmtId="0" fontId="20" fillId="0" borderId="18" xfId="0" applyFont="1" applyBorder="1" applyAlignment="1">
      <alignment vertical="center"/>
    </xf>
    <xf numFmtId="14" fontId="20" fillId="0" borderId="21" xfId="0" applyNumberFormat="1" applyFont="1" applyBorder="1" applyAlignment="1">
      <alignment horizontal="center" vertical="center"/>
    </xf>
    <xf numFmtId="14" fontId="20" fillId="0" borderId="26" xfId="0" applyNumberFormat="1" applyFont="1" applyBorder="1" applyAlignment="1">
      <alignment horizontal="center" vertical="center"/>
    </xf>
    <xf numFmtId="0" fontId="6" fillId="0" borderId="27" xfId="0" applyFont="1" applyBorder="1" applyAlignment="1">
      <alignment horizontal="justify" vertical="center" wrapText="1"/>
    </xf>
    <xf numFmtId="0" fontId="6" fillId="0" borderId="24" xfId="0" applyFont="1" applyBorder="1" applyAlignment="1">
      <alignment horizontal="center" vertical="center"/>
    </xf>
    <xf numFmtId="0" fontId="20" fillId="0" borderId="24" xfId="0" applyFont="1" applyBorder="1" applyAlignment="1">
      <alignment horizontal="center" vertical="center"/>
    </xf>
    <xf numFmtId="0" fontId="6" fillId="0" borderId="21" xfId="0" applyFont="1" applyBorder="1" applyAlignment="1">
      <alignment horizontal="center" vertical="center"/>
    </xf>
    <xf numFmtId="0" fontId="20" fillId="0" borderId="19" xfId="0" applyFont="1" applyBorder="1" applyAlignment="1">
      <alignment horizontal="center" vertical="center"/>
    </xf>
    <xf numFmtId="0" fontId="6" fillId="0" borderId="19" xfId="0" applyFont="1" applyBorder="1" applyAlignment="1">
      <alignment horizontal="center" vertical="center"/>
    </xf>
    <xf numFmtId="0" fontId="20" fillId="0" borderId="21" xfId="0" applyFont="1" applyBorder="1" applyAlignment="1">
      <alignment horizontal="center" vertical="center"/>
    </xf>
    <xf numFmtId="0" fontId="20" fillId="0" borderId="25" xfId="0" applyFont="1" applyBorder="1" applyAlignment="1">
      <alignment horizontal="justify" vertical="center" wrapText="1"/>
    </xf>
    <xf numFmtId="0" fontId="20" fillId="0" borderId="0" xfId="0" applyFont="1" applyAlignment="1">
      <alignment horizontal="justify" vertical="center"/>
    </xf>
    <xf numFmtId="0" fontId="6" fillId="0" borderId="25" xfId="0" applyFont="1" applyBorder="1" applyAlignment="1">
      <alignment horizontal="justify" vertical="center" wrapText="1"/>
    </xf>
    <xf numFmtId="0" fontId="6" fillId="0" borderId="29" xfId="0" applyFont="1" applyBorder="1" applyAlignment="1">
      <alignment horizontal="justify" vertical="center" wrapText="1"/>
    </xf>
    <xf numFmtId="0" fontId="20" fillId="0" borderId="32" xfId="0" applyFont="1" applyBorder="1" applyAlignment="1">
      <alignment horizontal="justify" vertical="center" wrapText="1"/>
    </xf>
    <xf numFmtId="0" fontId="20" fillId="0" borderId="1" xfId="0" applyFont="1" applyBorder="1" applyAlignment="1">
      <alignment horizontal="justify" vertical="center" wrapText="1"/>
    </xf>
    <xf numFmtId="0" fontId="6" fillId="0" borderId="23" xfId="0" applyFont="1" applyBorder="1" applyAlignment="1">
      <alignment horizontal="justify" vertical="center" wrapText="1"/>
    </xf>
    <xf numFmtId="0" fontId="26" fillId="0" borderId="22" xfId="0" applyFont="1" applyBorder="1" applyAlignment="1">
      <alignment horizontal="justify" vertical="center" wrapText="1"/>
    </xf>
    <xf numFmtId="0" fontId="26" fillId="0" borderId="21" xfId="0" applyFont="1" applyBorder="1" applyAlignment="1">
      <alignment horizontal="justify" vertical="center" wrapText="1"/>
    </xf>
    <xf numFmtId="14" fontId="6" fillId="9" borderId="16" xfId="0" applyNumberFormat="1" applyFont="1" applyFill="1" applyBorder="1" applyAlignment="1" applyProtection="1">
      <alignment horizontal="center" vertical="center" wrapText="1"/>
      <protection hidden="1"/>
    </xf>
    <xf numFmtId="0" fontId="6" fillId="0" borderId="18" xfId="0" applyFont="1" applyBorder="1" applyAlignment="1">
      <alignment horizontal="justify" vertical="center" wrapText="1"/>
    </xf>
    <xf numFmtId="0" fontId="6" fillId="0" borderId="30" xfId="0" applyFont="1" applyBorder="1" applyAlignment="1">
      <alignment horizontal="justify" vertical="center" wrapText="1"/>
    </xf>
    <xf numFmtId="0" fontId="6" fillId="9" borderId="16" xfId="0" applyFont="1" applyFill="1" applyBorder="1" applyAlignment="1" applyProtection="1">
      <alignment horizontal="justify" vertical="center" wrapText="1"/>
      <protection hidden="1"/>
    </xf>
    <xf numFmtId="14" fontId="6" fillId="0" borderId="23" xfId="0" applyNumberFormat="1" applyFont="1" applyBorder="1" applyAlignment="1">
      <alignment horizontal="center" vertical="center"/>
    </xf>
    <xf numFmtId="0" fontId="9" fillId="8" borderId="10" xfId="0" applyFont="1" applyFill="1" applyBorder="1" applyAlignment="1" applyProtection="1">
      <alignment horizontal="center" vertical="center" wrapText="1"/>
      <protection locked="0"/>
    </xf>
    <xf numFmtId="0" fontId="6" fillId="9" borderId="19" xfId="0" applyFont="1" applyFill="1" applyBorder="1" applyAlignment="1">
      <alignment horizontal="justify" vertical="center" wrapText="1"/>
    </xf>
    <xf numFmtId="0" fontId="6" fillId="9" borderId="19" xfId="0" applyFont="1" applyFill="1" applyBorder="1" applyAlignment="1">
      <alignment horizontal="justify" vertical="center"/>
    </xf>
    <xf numFmtId="9" fontId="3" fillId="0" borderId="1" xfId="1" applyFont="1" applyFill="1" applyBorder="1" applyAlignment="1">
      <alignment horizontal="center" vertical="center"/>
    </xf>
    <xf numFmtId="0" fontId="11" fillId="0" borderId="8" xfId="2" applyFont="1" applyFill="1" applyBorder="1" applyAlignment="1">
      <alignment horizontal="justify" vertical="center"/>
    </xf>
    <xf numFmtId="0" fontId="11" fillId="0" borderId="1" xfId="2" applyFont="1" applyFill="1" applyBorder="1" applyAlignment="1">
      <alignment horizontal="center" vertical="center"/>
    </xf>
    <xf numFmtId="0" fontId="11" fillId="0" borderId="0" xfId="2" applyFont="1" applyFill="1" applyBorder="1" applyAlignment="1">
      <alignment horizontal="justify" vertical="center"/>
    </xf>
    <xf numFmtId="9" fontId="3" fillId="0" borderId="1" xfId="1" applyFont="1" applyFill="1" applyBorder="1" applyAlignment="1">
      <alignment horizontal="justify" vertical="center"/>
    </xf>
    <xf numFmtId="9" fontId="3" fillId="0" borderId="7" xfId="1" applyFont="1" applyFill="1" applyBorder="1" applyAlignment="1">
      <alignment horizontal="center" vertical="center"/>
    </xf>
    <xf numFmtId="0" fontId="29" fillId="0" borderId="2" xfId="2" applyFont="1" applyFill="1" applyBorder="1" applyAlignment="1">
      <alignment horizontal="center" vertical="center" wrapText="1"/>
    </xf>
    <xf numFmtId="0" fontId="11" fillId="0" borderId="7" xfId="2" applyFont="1" applyFill="1" applyBorder="1" applyAlignment="1">
      <alignment horizontal="justify" vertical="center" wrapText="1"/>
    </xf>
    <xf numFmtId="0" fontId="29" fillId="0" borderId="0" xfId="2" applyFont="1" applyFill="1" applyBorder="1" applyAlignment="1">
      <alignment horizontal="center" vertical="center" wrapText="1"/>
    </xf>
    <xf numFmtId="0" fontId="29" fillId="0" borderId="8" xfId="2" applyFont="1" applyFill="1" applyBorder="1" applyAlignment="1">
      <alignment horizontal="center" vertical="center" wrapText="1"/>
    </xf>
    <xf numFmtId="9" fontId="11" fillId="0" borderId="1" xfId="2" applyNumberFormat="1" applyFont="1" applyFill="1" applyBorder="1" applyAlignment="1">
      <alignment horizontal="center" vertical="center" wrapText="1"/>
    </xf>
    <xf numFmtId="0" fontId="11" fillId="0" borderId="1" xfId="2" applyFont="1" applyFill="1" applyBorder="1" applyAlignment="1">
      <alignment horizontal="justify" vertical="center" wrapText="1"/>
    </xf>
    <xf numFmtId="0" fontId="11" fillId="0" borderId="8" xfId="2" applyFont="1" applyFill="1" applyBorder="1" applyAlignment="1">
      <alignment horizontal="left" vertical="center" wrapText="1"/>
    </xf>
    <xf numFmtId="0" fontId="11" fillId="0" borderId="1"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5"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horizontal="justify" vertical="center" wrapText="1"/>
    </xf>
    <xf numFmtId="0" fontId="3" fillId="0" borderId="1" xfId="0" applyFont="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center" vertical="center"/>
    </xf>
    <xf numFmtId="0" fontId="3" fillId="0" borderId="0" xfId="0" applyFont="1" applyAlignment="1">
      <alignment horizontal="center"/>
    </xf>
    <xf numFmtId="0" fontId="6" fillId="0" borderId="1" xfId="0" applyFont="1" applyBorder="1" applyAlignment="1">
      <alignment horizontal="center" vertical="center"/>
    </xf>
    <xf numFmtId="0" fontId="6" fillId="9" borderId="7"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7"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1" xfId="0" applyFont="1" applyBorder="1" applyAlignment="1">
      <alignment horizontal="center" vertical="center" wrapText="1"/>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0" fontId="6" fillId="0" borderId="21" xfId="0" applyFont="1" applyBorder="1" applyAlignment="1">
      <alignment horizontal="justify" vertical="center" wrapText="1"/>
    </xf>
    <xf numFmtId="0" fontId="24" fillId="13" borderId="21" xfId="0" applyFont="1" applyFill="1" applyBorder="1" applyAlignment="1" applyProtection="1">
      <alignment horizontal="center" vertical="center" wrapText="1"/>
      <protection hidden="1"/>
    </xf>
    <xf numFmtId="0" fontId="6" fillId="0" borderId="21" xfId="0" applyFont="1" applyBorder="1" applyAlignment="1">
      <alignment horizontal="justify" vertical="center" wrapText="1"/>
    </xf>
    <xf numFmtId="0" fontId="6" fillId="9" borderId="20" xfId="0" applyFont="1" applyFill="1" applyBorder="1" applyAlignment="1" applyProtection="1">
      <alignment horizontal="center" vertical="center" wrapText="1"/>
      <protection hidden="1"/>
    </xf>
    <xf numFmtId="14" fontId="6" fillId="0" borderId="19" xfId="0" applyNumberFormat="1" applyFont="1" applyBorder="1" applyAlignment="1" applyProtection="1">
      <alignment horizontal="center" vertical="center" wrapText="1"/>
      <protection hidden="1"/>
    </xf>
    <xf numFmtId="0" fontId="6" fillId="0" borderId="21" xfId="0" applyFont="1" applyBorder="1" applyAlignment="1">
      <alignment horizontal="center" vertical="center" wrapText="1"/>
    </xf>
    <xf numFmtId="14" fontId="6" fillId="0" borderId="1" xfId="0" applyNumberFormat="1" applyFont="1" applyBorder="1" applyAlignment="1">
      <alignment horizontal="center" vertical="center" wrapText="1"/>
    </xf>
    <xf numFmtId="14"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3" fillId="0" borderId="8" xfId="0" applyFont="1" applyBorder="1" applyAlignment="1">
      <alignment horizontal="justify" vertical="center" wrapText="1"/>
    </xf>
    <xf numFmtId="0" fontId="3" fillId="0" borderId="0" xfId="0" applyFont="1" applyAlignment="1">
      <alignment horizontal="justify" vertical="center" wrapText="1"/>
    </xf>
    <xf numFmtId="9" fontId="6" fillId="0" borderId="11"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3" fillId="0" borderId="1" xfId="0" applyFont="1" applyBorder="1"/>
    <xf numFmtId="0" fontId="11" fillId="0" borderId="1" xfId="0" applyFont="1" applyBorder="1" applyAlignment="1">
      <alignment horizontal="justify" vertical="center" wrapText="1"/>
    </xf>
    <xf numFmtId="9" fontId="3" fillId="0" borderId="1" xfId="0" applyNumberFormat="1" applyFont="1" applyBorder="1" applyAlignment="1">
      <alignment horizontal="center" vertical="center" wrapText="1"/>
    </xf>
    <xf numFmtId="0" fontId="12" fillId="0" borderId="11" xfId="0" applyFont="1" applyBorder="1" applyAlignment="1">
      <alignment horizontal="center" vertical="center" wrapText="1"/>
    </xf>
    <xf numFmtId="0" fontId="12" fillId="0" borderId="1" xfId="0" applyFont="1" applyBorder="1" applyAlignment="1">
      <alignment horizontal="justify" vertical="center" wrapText="1"/>
    </xf>
    <xf numFmtId="0" fontId="3" fillId="0" borderId="8" xfId="0" applyFont="1" applyBorder="1" applyAlignment="1">
      <alignment vertical="center" wrapText="1"/>
    </xf>
    <xf numFmtId="0" fontId="3" fillId="0" borderId="1" xfId="0" applyFont="1" applyBorder="1" applyAlignment="1">
      <alignment vertical="center" wrapText="1"/>
    </xf>
    <xf numFmtId="0" fontId="3" fillId="0" borderId="0" xfId="0" applyFont="1" applyAlignment="1">
      <alignment vertical="center" wrapText="1"/>
    </xf>
    <xf numFmtId="0" fontId="3" fillId="0" borderId="8" xfId="0" applyFont="1" applyBorder="1" applyAlignment="1">
      <alignment horizontal="justify" vertical="center"/>
    </xf>
    <xf numFmtId="0" fontId="3" fillId="0" borderId="1" xfId="0" applyFont="1" applyBorder="1" applyAlignment="1">
      <alignment horizontal="justify" vertical="center"/>
    </xf>
    <xf numFmtId="0" fontId="3" fillId="0" borderId="0" xfId="0" applyFont="1" applyAlignment="1">
      <alignment horizontal="justify" vertical="center"/>
    </xf>
    <xf numFmtId="9" fontId="3" fillId="0" borderId="1" xfId="0" applyNumberFormat="1" applyFont="1" applyBorder="1" applyAlignment="1">
      <alignment horizontal="center" vertical="center"/>
    </xf>
    <xf numFmtId="11" fontId="11" fillId="0" borderId="1" xfId="0" applyNumberFormat="1" applyFont="1" applyBorder="1" applyAlignment="1">
      <alignment horizontal="justify" vertical="center" wrapText="1"/>
    </xf>
    <xf numFmtId="0" fontId="14" fillId="0" borderId="1" xfId="0" applyFont="1" applyBorder="1" applyAlignment="1">
      <alignment horizontal="justify" vertical="center"/>
    </xf>
    <xf numFmtId="0" fontId="14" fillId="0" borderId="8" xfId="0" applyFont="1" applyBorder="1" applyAlignment="1">
      <alignment horizontal="justify" vertical="center" wrapText="1"/>
    </xf>
    <xf numFmtId="9" fontId="6" fillId="0" borderId="1" xfId="0" applyNumberFormat="1" applyFont="1" applyBorder="1" applyAlignment="1">
      <alignment horizontal="center" vertical="center"/>
    </xf>
    <xf numFmtId="0" fontId="14" fillId="0" borderId="8" xfId="0" applyFont="1" applyBorder="1" applyAlignment="1">
      <alignment horizontal="justify" vertical="center"/>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0" fontId="3" fillId="0" borderId="8" xfId="0" applyFont="1" applyBorder="1"/>
    <xf numFmtId="9" fontId="31" fillId="0" borderId="13" xfId="1" applyFont="1" applyBorder="1" applyAlignment="1">
      <alignment horizontal="center" vertical="center"/>
    </xf>
    <xf numFmtId="0" fontId="11" fillId="0" borderId="8" xfId="0" applyFont="1" applyBorder="1" applyAlignment="1">
      <alignment horizontal="justify" vertical="center" wrapText="1"/>
    </xf>
    <xf numFmtId="0" fontId="11" fillId="0" borderId="1" xfId="0" applyFont="1" applyBorder="1" applyAlignment="1">
      <alignment horizontal="center" vertical="center" wrapText="1"/>
    </xf>
    <xf numFmtId="0" fontId="3" fillId="0" borderId="1" xfId="0" applyFont="1" applyBorder="1" applyAlignment="1">
      <alignment horizontal="left" vertical="center" wrapText="1"/>
    </xf>
    <xf numFmtId="0" fontId="11" fillId="0" borderId="0" xfId="0" applyFont="1" applyAlignment="1">
      <alignment horizontal="justify" vertical="center" wrapText="1"/>
    </xf>
    <xf numFmtId="0" fontId="3" fillId="0" borderId="7" xfId="0" applyFont="1" applyBorder="1" applyAlignment="1">
      <alignment horizontal="justify" vertical="center" wrapText="1"/>
    </xf>
    <xf numFmtId="0" fontId="3" fillId="0" borderId="2" xfId="0" applyFont="1" applyBorder="1" applyAlignment="1">
      <alignment horizontal="justify" vertical="center" wrapText="1"/>
    </xf>
    <xf numFmtId="0" fontId="14" fillId="0" borderId="8" xfId="0" applyFont="1" applyBorder="1" applyAlignment="1">
      <alignment horizontal="center" vertical="center"/>
    </xf>
    <xf numFmtId="0" fontId="14" fillId="0" borderId="1" xfId="0" applyFont="1" applyBorder="1" applyAlignment="1">
      <alignment horizontal="center" vertical="center"/>
    </xf>
    <xf numFmtId="0" fontId="14" fillId="0" borderId="0" xfId="0" applyFont="1" applyAlignment="1">
      <alignment horizontal="center" vertical="center"/>
    </xf>
    <xf numFmtId="3" fontId="10"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justify" vertical="center" wrapText="1"/>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center" wrapText="1"/>
    </xf>
    <xf numFmtId="0" fontId="6" fillId="0" borderId="1" xfId="0" applyFont="1" applyBorder="1" applyAlignment="1">
      <alignment horizontal="center"/>
    </xf>
    <xf numFmtId="0" fontId="10" fillId="0" borderId="1" xfId="0" applyFont="1" applyBorder="1" applyAlignment="1">
      <alignment horizontal="justify" vertical="center"/>
    </xf>
    <xf numFmtId="0" fontId="10" fillId="0" borderId="10" xfId="0" applyFont="1" applyBorder="1" applyAlignment="1">
      <alignment horizontal="center" vertical="center" wrapText="1"/>
    </xf>
    <xf numFmtId="0" fontId="10" fillId="0" borderId="1" xfId="0" applyFont="1" applyBorder="1" applyAlignment="1">
      <alignment horizontal="center" vertical="center"/>
    </xf>
    <xf numFmtId="14" fontId="12"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7" xfId="0" applyFont="1" applyBorder="1" applyAlignment="1">
      <alignment horizontal="center" vertical="center" wrapText="1"/>
    </xf>
    <xf numFmtId="0" fontId="10" fillId="0" borderId="11" xfId="0" applyFont="1" applyBorder="1" applyAlignment="1">
      <alignment horizontal="justify" vertical="center" wrapText="1"/>
    </xf>
    <xf numFmtId="0" fontId="17" fillId="0" borderId="7" xfId="0" applyFont="1" applyBorder="1" applyAlignment="1">
      <alignment horizontal="center" vertical="center"/>
    </xf>
    <xf numFmtId="14" fontId="6" fillId="0" borderId="7" xfId="0" applyNumberFormat="1" applyFont="1" applyBorder="1" applyAlignment="1">
      <alignment horizontal="center" vertical="center"/>
    </xf>
    <xf numFmtId="0" fontId="17" fillId="0" borderId="7" xfId="0" applyFont="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justify" vertical="center"/>
    </xf>
    <xf numFmtId="0" fontId="3" fillId="0" borderId="2" xfId="0" applyFont="1" applyBorder="1" applyAlignment="1">
      <alignment horizontal="left" vertical="center" wrapText="1"/>
    </xf>
    <xf numFmtId="0" fontId="3" fillId="0" borderId="0" xfId="0" applyFont="1" applyAlignment="1">
      <alignment horizontal="center" vertical="center"/>
    </xf>
    <xf numFmtId="9" fontId="3" fillId="0" borderId="7" xfId="0" applyNumberFormat="1" applyFont="1" applyBorder="1" applyAlignment="1">
      <alignment horizontal="center" vertical="center"/>
    </xf>
    <xf numFmtId="0" fontId="3" fillId="0" borderId="8" xfId="0" applyFont="1" applyBorder="1" applyAlignment="1">
      <alignment horizontal="left" vertical="center" wrapText="1"/>
    </xf>
    <xf numFmtId="1" fontId="3" fillId="0" borderId="1" xfId="0" applyNumberFormat="1" applyFont="1" applyBorder="1" applyAlignment="1">
      <alignment horizontal="center" vertical="center" wrapText="1"/>
    </xf>
    <xf numFmtId="0" fontId="10" fillId="0" borderId="7" xfId="0" applyFont="1" applyBorder="1" applyAlignment="1">
      <alignment horizontal="justify" vertical="center" wrapText="1"/>
    </xf>
    <xf numFmtId="9" fontId="6" fillId="0" borderId="7" xfId="0" applyNumberFormat="1" applyFont="1" applyBorder="1" applyAlignment="1">
      <alignment horizontal="center" vertical="center"/>
    </xf>
    <xf numFmtId="0" fontId="3" fillId="0" borderId="7" xfId="0" applyFont="1" applyBorder="1" applyAlignment="1">
      <alignment horizontal="center"/>
    </xf>
    <xf numFmtId="0" fontId="3" fillId="0" borderId="15" xfId="0" applyFont="1" applyBorder="1" applyAlignment="1">
      <alignment horizontal="center" vertical="center" wrapText="1"/>
    </xf>
    <xf numFmtId="0" fontId="3" fillId="0" borderId="14" xfId="0" applyFont="1" applyBorder="1" applyAlignment="1">
      <alignment horizontal="center" vertical="center" wrapText="1"/>
    </xf>
    <xf numFmtId="1" fontId="6" fillId="0" borderId="1"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0" fontId="20" fillId="0" borderId="1"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horizontal="left" vertical="center" wrapText="1"/>
    </xf>
    <xf numFmtId="9" fontId="10" fillId="0" borderId="1" xfId="0" applyNumberFormat="1" applyFont="1" applyBorder="1" applyAlignment="1">
      <alignment horizontal="center" vertical="center" wrapText="1"/>
    </xf>
    <xf numFmtId="0" fontId="24" fillId="13" borderId="14" xfId="0" applyFont="1" applyFill="1" applyBorder="1" applyAlignment="1" applyProtection="1">
      <alignment horizontal="center" vertical="center" wrapText="1"/>
      <protection hidden="1"/>
    </xf>
    <xf numFmtId="0" fontId="6" fillId="9" borderId="22" xfId="0" applyFont="1" applyFill="1" applyBorder="1" applyAlignment="1" applyProtection="1">
      <alignment vertical="center" wrapText="1"/>
      <protection hidden="1"/>
    </xf>
    <xf numFmtId="0" fontId="6" fillId="9" borderId="21" xfId="0" applyFont="1" applyFill="1" applyBorder="1" applyAlignment="1" applyProtection="1">
      <alignment vertical="center" wrapText="1"/>
      <protection hidden="1"/>
    </xf>
    <xf numFmtId="0" fontId="13" fillId="0" borderId="21" xfId="0" applyFont="1" applyBorder="1" applyAlignment="1" applyProtection="1">
      <alignment horizontal="center" vertical="center" wrapText="1"/>
      <protection hidden="1"/>
    </xf>
    <xf numFmtId="14" fontId="6" fillId="9" borderId="1" xfId="0" applyNumberFormat="1" applyFont="1" applyFill="1" applyBorder="1" applyAlignment="1" applyProtection="1">
      <alignment horizontal="center" vertical="center" wrapText="1"/>
      <protection hidden="1"/>
    </xf>
    <xf numFmtId="0" fontId="6" fillId="9" borderId="1" xfId="0" applyFont="1" applyFill="1" applyBorder="1" applyAlignment="1" applyProtection="1">
      <alignment vertical="center" wrapText="1"/>
      <protection hidden="1"/>
    </xf>
    <xf numFmtId="0" fontId="4" fillId="0" borderId="1" xfId="0" applyFont="1" applyBorder="1" applyAlignment="1" applyProtection="1">
      <alignment horizontal="center" vertical="center" wrapText="1"/>
      <protection hidden="1"/>
    </xf>
    <xf numFmtId="0" fontId="24" fillId="13" borderId="1" xfId="0" applyFont="1" applyFill="1" applyBorder="1" applyAlignment="1" applyProtection="1">
      <alignment horizontal="center" vertical="center" wrapText="1"/>
      <protection hidden="1"/>
    </xf>
    <xf numFmtId="14" fontId="10" fillId="9" borderId="18" xfId="0" applyNumberFormat="1" applyFont="1" applyFill="1" applyBorder="1" applyAlignment="1" applyProtection="1">
      <alignment horizontal="center" vertical="center" wrapText="1"/>
      <protection hidden="1"/>
    </xf>
    <xf numFmtId="0" fontId="10" fillId="9" borderId="19" xfId="0" applyFont="1" applyFill="1" applyBorder="1" applyAlignment="1" applyProtection="1">
      <alignment horizontal="center" vertical="center" wrapText="1"/>
      <protection hidden="1"/>
    </xf>
    <xf numFmtId="0" fontId="6" fillId="0" borderId="19" xfId="0" applyFont="1" applyBorder="1" applyAlignment="1">
      <alignment horizontal="justify" vertical="top" wrapText="1"/>
    </xf>
    <xf numFmtId="0" fontId="6" fillId="9" borderId="19" xfId="0" applyFont="1" applyFill="1" applyBorder="1" applyAlignment="1" applyProtection="1">
      <alignment horizontal="center" vertical="center" wrapText="1"/>
      <protection hidden="1"/>
    </xf>
    <xf numFmtId="0" fontId="6" fillId="0" borderId="16" xfId="0" applyFont="1" applyBorder="1" applyAlignment="1">
      <alignment vertical="center" wrapText="1"/>
    </xf>
    <xf numFmtId="14" fontId="10" fillId="9" borderId="19" xfId="0" applyNumberFormat="1" applyFont="1" applyFill="1" applyBorder="1" applyAlignment="1">
      <alignment horizontal="center" vertical="center"/>
    </xf>
    <xf numFmtId="14" fontId="10" fillId="9" borderId="19" xfId="0" applyNumberFormat="1" applyFont="1" applyFill="1" applyBorder="1" applyAlignment="1" applyProtection="1">
      <alignment horizontal="center" vertical="center" wrapText="1"/>
      <protection hidden="1"/>
    </xf>
    <xf numFmtId="0" fontId="6" fillId="9" borderId="19" xfId="0" applyFont="1" applyFill="1" applyBorder="1" applyAlignment="1">
      <alignment horizontal="center" vertical="center" wrapText="1"/>
    </xf>
    <xf numFmtId="0" fontId="2" fillId="0" borderId="16" xfId="2" applyBorder="1" applyAlignment="1">
      <alignment horizontal="justify" vertical="center" wrapText="1"/>
    </xf>
    <xf numFmtId="0" fontId="10" fillId="9" borderId="19" xfId="0" applyFont="1" applyFill="1" applyBorder="1" applyAlignment="1" applyProtection="1">
      <alignment horizontal="left" vertical="center" wrapText="1"/>
      <protection hidden="1"/>
    </xf>
    <xf numFmtId="0" fontId="6" fillId="9" borderId="19" xfId="0" applyFont="1" applyFill="1" applyBorder="1" applyAlignment="1" applyProtection="1">
      <alignment horizontal="left" vertical="center" wrapText="1"/>
      <protection hidden="1"/>
    </xf>
    <xf numFmtId="0" fontId="24" fillId="13" borderId="11" xfId="0" applyFont="1" applyFill="1" applyBorder="1" applyAlignment="1" applyProtection="1">
      <alignment horizontal="center" vertical="center" wrapText="1"/>
      <protection hidden="1"/>
    </xf>
    <xf numFmtId="14" fontId="6" fillId="9" borderId="19" xfId="0" applyNumberFormat="1" applyFont="1" applyFill="1" applyBorder="1" applyAlignment="1">
      <alignment horizontal="center" vertical="center"/>
    </xf>
    <xf numFmtId="14" fontId="6" fillId="9" borderId="19" xfId="0" applyNumberFormat="1" applyFont="1" applyFill="1" applyBorder="1" applyAlignment="1" applyProtection="1">
      <alignment horizontal="center" vertical="center"/>
      <protection hidden="1"/>
    </xf>
    <xf numFmtId="14" fontId="6" fillId="9" borderId="21" xfId="0" applyNumberFormat="1" applyFont="1" applyFill="1" applyBorder="1" applyAlignment="1" applyProtection="1">
      <alignment horizontal="center" vertical="center"/>
      <protection hidden="1"/>
    </xf>
    <xf numFmtId="0" fontId="6" fillId="9" borderId="19" xfId="0" applyFont="1" applyFill="1" applyBorder="1" applyAlignment="1" applyProtection="1">
      <alignment horizontal="justify" vertical="center"/>
      <protection hidden="1"/>
    </xf>
    <xf numFmtId="0" fontId="10" fillId="0" borderId="19" xfId="0" applyFont="1" applyBorder="1" applyAlignment="1">
      <alignment horizontal="justify" vertical="center" wrapText="1"/>
    </xf>
    <xf numFmtId="0" fontId="6" fillId="9" borderId="0" xfId="0" applyFont="1" applyFill="1"/>
    <xf numFmtId="14" fontId="10" fillId="9" borderId="23" xfId="0" applyNumberFormat="1" applyFont="1" applyFill="1" applyBorder="1" applyAlignment="1" applyProtection="1">
      <alignment horizontal="center" vertical="center" wrapText="1"/>
      <protection hidden="1"/>
    </xf>
    <xf numFmtId="0" fontId="4" fillId="9" borderId="19" xfId="0" applyFont="1" applyFill="1" applyBorder="1" applyAlignment="1" applyProtection="1">
      <alignment horizontal="center" vertical="center" wrapText="1"/>
      <protection hidden="1"/>
    </xf>
    <xf numFmtId="0" fontId="24" fillId="13" borderId="22" xfId="0" applyFont="1" applyFill="1" applyBorder="1" applyAlignment="1" applyProtection="1">
      <alignment horizontal="center" vertical="center" wrapText="1"/>
      <protection hidden="1"/>
    </xf>
    <xf numFmtId="0" fontId="3" fillId="0" borderId="19" xfId="0" applyFont="1" applyBorder="1" applyAlignment="1">
      <alignment horizontal="left" vertical="center" wrapText="1"/>
    </xf>
    <xf numFmtId="0" fontId="15" fillId="0" borderId="19" xfId="0" applyFont="1" applyBorder="1" applyAlignment="1">
      <alignment horizontal="justify" vertical="center" wrapText="1"/>
    </xf>
    <xf numFmtId="14" fontId="10" fillId="0" borderId="19" xfId="0" applyNumberFormat="1"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10" fillId="0" borderId="19" xfId="0" applyFont="1" applyBorder="1" applyAlignment="1" applyProtection="1">
      <alignment horizontal="justify" vertical="center" wrapText="1"/>
      <protection hidden="1"/>
    </xf>
    <xf numFmtId="0" fontId="15" fillId="0" borderId="19" xfId="0" applyFont="1" applyBorder="1" applyAlignment="1">
      <alignment horizontal="justify" vertical="center"/>
    </xf>
    <xf numFmtId="0" fontId="2" fillId="0" borderId="19" xfId="2" applyBorder="1" applyAlignment="1">
      <alignment wrapText="1"/>
    </xf>
    <xf numFmtId="0" fontId="2" fillId="0" borderId="19" xfId="2" applyBorder="1" applyAlignment="1">
      <alignment horizontal="justify" vertical="top" wrapText="1"/>
    </xf>
    <xf numFmtId="0" fontId="10" fillId="9" borderId="16" xfId="0" applyFont="1" applyFill="1" applyBorder="1" applyAlignment="1" applyProtection="1">
      <alignment horizontal="justify" vertical="center" wrapText="1"/>
      <protection hidden="1"/>
    </xf>
    <xf numFmtId="0" fontId="10" fillId="0" borderId="16" xfId="0" applyFont="1" applyBorder="1" applyAlignment="1" applyProtection="1">
      <alignment horizontal="justify" vertical="center" wrapText="1"/>
      <protection hidden="1"/>
    </xf>
    <xf numFmtId="0" fontId="6" fillId="0" borderId="20" xfId="0" applyFont="1" applyBorder="1"/>
    <xf numFmtId="14" fontId="10" fillId="9" borderId="35" xfId="0" applyNumberFormat="1" applyFont="1" applyFill="1" applyBorder="1" applyAlignment="1" applyProtection="1">
      <alignment horizontal="center" vertical="center" wrapText="1"/>
      <protection hidden="1"/>
    </xf>
    <xf numFmtId="14" fontId="10" fillId="9" borderId="20" xfId="0" applyNumberFormat="1" applyFont="1" applyFill="1" applyBorder="1" applyAlignment="1" applyProtection="1">
      <alignment horizontal="center" vertical="center" wrapText="1"/>
      <protection hidden="1"/>
    </xf>
    <xf numFmtId="14" fontId="10" fillId="0" borderId="21" xfId="0" applyNumberFormat="1" applyFont="1" applyBorder="1" applyAlignment="1" applyProtection="1">
      <alignment horizontal="center" vertical="center" wrapText="1"/>
      <protection hidden="1"/>
    </xf>
    <xf numFmtId="0" fontId="6" fillId="0" borderId="19" xfId="0" applyFont="1" applyBorder="1" applyAlignment="1" applyProtection="1">
      <alignment horizontal="center" vertical="center" wrapText="1"/>
      <protection hidden="1"/>
    </xf>
    <xf numFmtId="0" fontId="6" fillId="0" borderId="19" xfId="0" applyFont="1" applyBorder="1" applyAlignment="1" applyProtection="1">
      <alignment horizontal="justify" vertical="center" wrapText="1"/>
      <protection hidden="1"/>
    </xf>
    <xf numFmtId="0" fontId="6" fillId="0" borderId="19" xfId="0" applyFont="1" applyBorder="1" applyAlignment="1">
      <alignment horizontal="justify" wrapText="1"/>
    </xf>
    <xf numFmtId="0" fontId="13" fillId="9" borderId="19" xfId="0" applyFont="1" applyFill="1" applyBorder="1" applyAlignment="1" applyProtection="1">
      <alignment horizontal="center" vertical="center" wrapText="1"/>
      <protection hidden="1"/>
    </xf>
    <xf numFmtId="0" fontId="24" fillId="13" borderId="8" xfId="0" applyFont="1" applyFill="1" applyBorder="1" applyAlignment="1" applyProtection="1">
      <alignment horizontal="center" vertical="center" wrapText="1"/>
      <protection hidden="1"/>
    </xf>
    <xf numFmtId="9" fontId="30" fillId="0" borderId="1" xfId="1" applyFont="1" applyBorder="1" applyAlignment="1">
      <alignment horizontal="center" vertical="center"/>
    </xf>
    <xf numFmtId="0" fontId="3" fillId="0" borderId="0" xfId="0" applyFont="1" applyAlignment="1">
      <alignment horizont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6" fillId="0" borderId="1" xfId="0" applyFont="1" applyBorder="1" applyAlignment="1">
      <alignment horizontal="center" vertical="center"/>
    </xf>
    <xf numFmtId="0" fontId="6" fillId="3" borderId="7" xfId="0" applyFont="1" applyFill="1" applyBorder="1" applyAlignment="1">
      <alignment horizontal="center" vertical="center"/>
    </xf>
    <xf numFmtId="0" fontId="3" fillId="0" borderId="1" xfId="0" applyFont="1" applyBorder="1" applyAlignment="1">
      <alignment horizontal="center"/>
    </xf>
    <xf numFmtId="0" fontId="6" fillId="9" borderId="7" xfId="0" applyFont="1" applyFill="1" applyBorder="1" applyAlignment="1">
      <alignment horizontal="justify" vertical="center" wrapText="1"/>
    </xf>
    <xf numFmtId="0" fontId="6" fillId="9" borderId="11" xfId="0" applyFont="1" applyFill="1" applyBorder="1" applyAlignment="1">
      <alignment horizontal="justify" vertical="center" wrapText="1"/>
    </xf>
    <xf numFmtId="0" fontId="6" fillId="0" borderId="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1" xfId="0" applyFont="1" applyBorder="1" applyAlignment="1">
      <alignment horizontal="center" vertical="center" wrapText="1"/>
    </xf>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0" borderId="7"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1" xfId="0" applyFont="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6" fillId="0" borderId="1" xfId="0" applyFont="1" applyBorder="1" applyAlignment="1">
      <alignment horizontal="justify" vertical="center" wrapText="1"/>
    </xf>
    <xf numFmtId="0" fontId="10" fillId="9" borderId="7" xfId="0" applyFont="1" applyFill="1" applyBorder="1" applyAlignment="1">
      <alignment horizontal="justify" vertical="center" wrapText="1"/>
    </xf>
    <xf numFmtId="0" fontId="10" fillId="9" borderId="13" xfId="0" applyFont="1" applyFill="1" applyBorder="1" applyAlignment="1">
      <alignment horizontal="justify" vertical="center" wrapText="1"/>
    </xf>
    <xf numFmtId="0" fontId="6" fillId="9" borderId="13" xfId="0" applyFont="1" applyFill="1" applyBorder="1" applyAlignment="1">
      <alignment horizontal="justify" vertical="center" wrapText="1"/>
    </xf>
    <xf numFmtId="0" fontId="10" fillId="9" borderId="11" xfId="0" applyFont="1" applyFill="1" applyBorder="1" applyAlignment="1">
      <alignment horizontal="justify" vertical="center" wrapText="1"/>
    </xf>
    <xf numFmtId="0" fontId="6" fillId="0" borderId="1" xfId="0" applyFont="1" applyBorder="1" applyAlignment="1">
      <alignment horizontal="center" vertical="center" wrapText="1"/>
    </xf>
    <xf numFmtId="0" fontId="6" fillId="9" borderId="11" xfId="0" applyFont="1" applyFill="1" applyBorder="1" applyAlignment="1">
      <alignment horizontal="justify" vertical="center"/>
    </xf>
    <xf numFmtId="0" fontId="6" fillId="0" borderId="13" xfId="0" applyFont="1" applyBorder="1" applyAlignment="1">
      <alignment horizontal="justify" vertical="center"/>
    </xf>
    <xf numFmtId="0" fontId="6" fillId="9" borderId="1" xfId="0" applyFont="1" applyFill="1" applyBorder="1" applyAlignment="1">
      <alignment horizontal="justify" vertical="center" wrapText="1"/>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6" fillId="0" borderId="1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3" fillId="0" borderId="5" xfId="0" applyFont="1" applyBorder="1" applyAlignment="1">
      <alignment horizontal="center"/>
    </xf>
    <xf numFmtId="9" fontId="31" fillId="0" borderId="7" xfId="1" applyFont="1" applyBorder="1" applyAlignment="1">
      <alignment horizontal="center" vertical="center"/>
    </xf>
    <xf numFmtId="9" fontId="31" fillId="0" borderId="13" xfId="1" applyFont="1" applyBorder="1" applyAlignment="1">
      <alignment horizontal="center" vertical="center"/>
    </xf>
    <xf numFmtId="9" fontId="31" fillId="0" borderId="11" xfId="1" applyFont="1" applyBorder="1" applyAlignment="1">
      <alignment horizontal="center" vertical="center"/>
    </xf>
    <xf numFmtId="9" fontId="31" fillId="0" borderId="1" xfId="1" applyFont="1" applyBorder="1" applyAlignment="1">
      <alignment horizontal="center" vertical="center"/>
    </xf>
    <xf numFmtId="0" fontId="5" fillId="4" borderId="1" xfId="0" applyFont="1" applyFill="1" applyBorder="1" applyAlignment="1">
      <alignment horizontal="center" vertical="center"/>
    </xf>
    <xf numFmtId="0" fontId="5" fillId="10" borderId="16" xfId="0" applyFont="1" applyFill="1" applyBorder="1" applyAlignment="1">
      <alignment horizontal="center" vertical="center" wrapText="1"/>
    </xf>
    <xf numFmtId="0" fontId="5" fillId="10" borderId="17" xfId="0" applyFont="1" applyFill="1" applyBorder="1" applyAlignment="1">
      <alignment horizontal="center" vertical="center" wrapText="1"/>
    </xf>
    <xf numFmtId="0" fontId="5" fillId="10" borderId="18"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3" fillId="12" borderId="1" xfId="0" applyFont="1" applyFill="1" applyBorder="1" applyAlignment="1" applyProtection="1">
      <alignment horizontal="center" vertical="center"/>
      <protection hidden="1"/>
    </xf>
    <xf numFmtId="0" fontId="24" fillId="13" borderId="1" xfId="0" applyFont="1" applyFill="1" applyBorder="1" applyAlignment="1" applyProtection="1">
      <alignment horizontal="center" vertical="center" wrapText="1"/>
      <protection hidden="1"/>
    </xf>
    <xf numFmtId="0" fontId="24" fillId="13" borderId="21" xfId="0" applyFont="1" applyFill="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4" fillId="0" borderId="31"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6" fillId="0" borderId="20" xfId="0" applyFont="1" applyBorder="1" applyAlignment="1">
      <alignment horizontal="justify" vertical="center" wrapText="1"/>
    </xf>
    <xf numFmtId="0" fontId="6" fillId="0" borderId="31" xfId="0" applyFont="1" applyBorder="1" applyAlignment="1">
      <alignment horizontal="justify" vertical="center" wrapText="1"/>
    </xf>
    <xf numFmtId="0" fontId="6" fillId="0" borderId="21" xfId="0" applyFont="1" applyBorder="1" applyAlignment="1">
      <alignment horizontal="justify" vertical="center" wrapText="1"/>
    </xf>
    <xf numFmtId="0" fontId="24" fillId="13" borderId="33" xfId="0" applyFont="1" applyFill="1" applyBorder="1" applyAlignment="1" applyProtection="1">
      <alignment horizontal="center" vertical="center" wrapText="1"/>
      <protection hidden="1"/>
    </xf>
    <xf numFmtId="0" fontId="24" fillId="13" borderId="34" xfId="0" applyFont="1" applyFill="1" applyBorder="1" applyAlignment="1" applyProtection="1">
      <alignment horizontal="center" vertical="center" wrapText="1"/>
      <protection hidden="1"/>
    </xf>
    <xf numFmtId="0" fontId="6" fillId="9" borderId="20" xfId="0" applyFont="1" applyFill="1" applyBorder="1" applyAlignment="1" applyProtection="1">
      <alignment horizontal="center" vertical="center" wrapText="1"/>
      <protection hidden="1"/>
    </xf>
    <xf numFmtId="0" fontId="6" fillId="9" borderId="31" xfId="0" applyFont="1" applyFill="1" applyBorder="1" applyAlignment="1" applyProtection="1">
      <alignment horizontal="center" vertical="center" wrapText="1"/>
      <protection hidden="1"/>
    </xf>
    <xf numFmtId="0" fontId="6" fillId="9" borderId="21" xfId="0" applyFont="1" applyFill="1" applyBorder="1" applyAlignment="1" applyProtection="1">
      <alignment horizontal="center" vertical="center" wrapText="1"/>
      <protection hidden="1"/>
    </xf>
    <xf numFmtId="0" fontId="4" fillId="9" borderId="20" xfId="0" applyFont="1" applyFill="1" applyBorder="1" applyAlignment="1" applyProtection="1">
      <alignment horizontal="center" vertical="center" wrapText="1"/>
      <protection hidden="1"/>
    </xf>
    <xf numFmtId="0" fontId="4" fillId="9" borderId="31" xfId="0" applyFont="1" applyFill="1" applyBorder="1" applyAlignment="1" applyProtection="1">
      <alignment horizontal="center" vertical="center" wrapText="1"/>
      <protection hidden="1"/>
    </xf>
    <xf numFmtId="0" fontId="4" fillId="9" borderId="21" xfId="0" applyFont="1" applyFill="1" applyBorder="1" applyAlignment="1" applyProtection="1">
      <alignment horizontal="center" vertical="center" wrapText="1"/>
      <protection hidden="1"/>
    </xf>
  </cellXfs>
  <cellStyles count="34">
    <cellStyle name="Hipervínculo" xfId="2" builtinId="8"/>
    <cellStyle name="Hyperlink" xfId="3" xr:uid="{00000000-0005-0000-0000-000001000000}"/>
    <cellStyle name="Millares [0] 2" xfId="6" xr:uid="{00000000-0005-0000-0000-000002000000}"/>
    <cellStyle name="Millares [0] 2 2" xfId="12" xr:uid="{00000000-0005-0000-0000-000003000000}"/>
    <cellStyle name="Millares [0] 2 2 2" xfId="26" xr:uid="{00000000-0005-0000-0000-000004000000}"/>
    <cellStyle name="Millares [0] 2 3" xfId="20" xr:uid="{00000000-0005-0000-0000-000005000000}"/>
    <cellStyle name="Millares [0] 3" xfId="18" xr:uid="{00000000-0005-0000-0000-000006000000}"/>
    <cellStyle name="Millares [0] 3 2" xfId="32" xr:uid="{00000000-0005-0000-0000-000007000000}"/>
    <cellStyle name="Millares 2" xfId="7" xr:uid="{00000000-0005-0000-0000-000008000000}"/>
    <cellStyle name="Millares 2 2" xfId="13" xr:uid="{00000000-0005-0000-0000-000009000000}"/>
    <cellStyle name="Millares 2 2 2" xfId="27" xr:uid="{00000000-0005-0000-0000-00000A000000}"/>
    <cellStyle name="Millares 2 3" xfId="21" xr:uid="{00000000-0005-0000-0000-00000B000000}"/>
    <cellStyle name="Millares 3" xfId="8" xr:uid="{00000000-0005-0000-0000-00000C000000}"/>
    <cellStyle name="Millares 3 2" xfId="14" xr:uid="{00000000-0005-0000-0000-00000D000000}"/>
    <cellStyle name="Millares 3 2 2" xfId="28" xr:uid="{00000000-0005-0000-0000-00000E000000}"/>
    <cellStyle name="Millares 3 3" xfId="22" xr:uid="{00000000-0005-0000-0000-00000F000000}"/>
    <cellStyle name="Millares 4" xfId="9" xr:uid="{00000000-0005-0000-0000-000010000000}"/>
    <cellStyle name="Millares 4 2" xfId="15" xr:uid="{00000000-0005-0000-0000-000011000000}"/>
    <cellStyle name="Millares 4 2 2" xfId="29" xr:uid="{00000000-0005-0000-0000-000012000000}"/>
    <cellStyle name="Millares 4 3" xfId="23" xr:uid="{00000000-0005-0000-0000-000013000000}"/>
    <cellStyle name="Millares 5" xfId="10" xr:uid="{00000000-0005-0000-0000-000014000000}"/>
    <cellStyle name="Millares 5 2" xfId="16" xr:uid="{00000000-0005-0000-0000-000015000000}"/>
    <cellStyle name="Millares 5 2 2" xfId="30" xr:uid="{00000000-0005-0000-0000-000016000000}"/>
    <cellStyle name="Millares 5 3" xfId="24" xr:uid="{00000000-0005-0000-0000-000017000000}"/>
    <cellStyle name="Millares 6" xfId="11" xr:uid="{00000000-0005-0000-0000-000018000000}"/>
    <cellStyle name="Millares 6 2" xfId="17" xr:uid="{00000000-0005-0000-0000-000019000000}"/>
    <cellStyle name="Millares 6 2 2" xfId="31" xr:uid="{00000000-0005-0000-0000-00001A000000}"/>
    <cellStyle name="Millares 6 3" xfId="25" xr:uid="{00000000-0005-0000-0000-00001B000000}"/>
    <cellStyle name="Millares 7" xfId="19" xr:uid="{00000000-0005-0000-0000-00001C000000}"/>
    <cellStyle name="Millares 7 2" xfId="33" xr:uid="{00000000-0005-0000-0000-00001D000000}"/>
    <cellStyle name="Normal" xfId="0" builtinId="0"/>
    <cellStyle name="Normal 10" xfId="5" xr:uid="{00000000-0005-0000-0000-00001F000000}"/>
    <cellStyle name="Normal 2 6" xfId="4" xr:uid="{00000000-0005-0000-0000-000020000000}"/>
    <cellStyle name="Porcentaje" xfId="1" builtinId="5"/>
  </cellStyles>
  <dxfs count="0"/>
  <tableStyles count="0" defaultTableStyle="TableStyleMedium2" defaultPivotStyle="PivotStyleLight16"/>
  <colors>
    <mruColors>
      <color rgb="FF9F9DC3"/>
      <color rgb="FF3EAF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990599</xdr:colOff>
      <xdr:row>0</xdr:row>
      <xdr:rowOff>57150</xdr:rowOff>
    </xdr:from>
    <xdr:ext cx="2841625" cy="1520108"/>
    <xdr:pic>
      <xdr:nvPicPr>
        <xdr:cNvPr id="2" name="Imagen 1">
          <a:extLst>
            <a:ext uri="{FF2B5EF4-FFF2-40B4-BE49-F238E27FC236}">
              <a16:creationId xmlns:a16="http://schemas.microsoft.com/office/drawing/2014/main" id="{CE78A5FE-1399-4A6F-89D7-2205CBBAC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9" y="57150"/>
          <a:ext cx="2841625" cy="1520108"/>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190500</xdr:colOff>
      <xdr:row>0</xdr:row>
      <xdr:rowOff>95251</xdr:rowOff>
    </xdr:from>
    <xdr:ext cx="1638300" cy="1000124"/>
    <xdr:pic>
      <xdr:nvPicPr>
        <xdr:cNvPr id="2" name="Imagen 1">
          <a:extLst>
            <a:ext uri="{FF2B5EF4-FFF2-40B4-BE49-F238E27FC236}">
              <a16:creationId xmlns:a16="http://schemas.microsoft.com/office/drawing/2014/main" id="{08402AE8-7A7C-4732-94D6-2AC5252705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638300"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180975</xdr:colOff>
      <xdr:row>0</xdr:row>
      <xdr:rowOff>66675</xdr:rowOff>
    </xdr:from>
    <xdr:ext cx="1771650" cy="923925"/>
    <xdr:pic>
      <xdr:nvPicPr>
        <xdr:cNvPr id="2" name="Imagen 1">
          <a:extLst>
            <a:ext uri="{FF2B5EF4-FFF2-40B4-BE49-F238E27FC236}">
              <a16:creationId xmlns:a16="http://schemas.microsoft.com/office/drawing/2014/main" id="{2AD92527-711A-4A13-99C3-78BD555E3B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66675"/>
          <a:ext cx="17716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190500</xdr:colOff>
      <xdr:row>0</xdr:row>
      <xdr:rowOff>95250</xdr:rowOff>
    </xdr:from>
    <xdr:ext cx="1771650" cy="914400"/>
    <xdr:pic>
      <xdr:nvPicPr>
        <xdr:cNvPr id="2" name="Imagen 1">
          <a:extLst>
            <a:ext uri="{FF2B5EF4-FFF2-40B4-BE49-F238E27FC236}">
              <a16:creationId xmlns:a16="http://schemas.microsoft.com/office/drawing/2014/main" id="{F55AC147-04EC-4CA3-B9A3-CCDBDA8926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716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47750"/>
    <xdr:pic>
      <xdr:nvPicPr>
        <xdr:cNvPr id="2" name="Imagen 1">
          <a:extLst>
            <a:ext uri="{FF2B5EF4-FFF2-40B4-BE49-F238E27FC236}">
              <a16:creationId xmlns:a16="http://schemas.microsoft.com/office/drawing/2014/main" id="{A4957881-2605-488C-8E4E-37DCBA081D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190500</xdr:colOff>
      <xdr:row>0</xdr:row>
      <xdr:rowOff>95250</xdr:rowOff>
    </xdr:from>
    <xdr:ext cx="1762125" cy="1038225"/>
    <xdr:pic>
      <xdr:nvPicPr>
        <xdr:cNvPr id="2" name="Imagen 1">
          <a:extLst>
            <a:ext uri="{FF2B5EF4-FFF2-40B4-BE49-F238E27FC236}">
              <a16:creationId xmlns:a16="http://schemas.microsoft.com/office/drawing/2014/main" id="{E227F75C-FA59-4EAE-AB2E-30019E7DFE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0"/>
          <a:ext cx="1762125"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0</xdr:row>
      <xdr:rowOff>57150</xdr:rowOff>
    </xdr:from>
    <xdr:ext cx="1762125" cy="1123950"/>
    <xdr:pic>
      <xdr:nvPicPr>
        <xdr:cNvPr id="2" name="Imagen 1">
          <a:extLst>
            <a:ext uri="{FF2B5EF4-FFF2-40B4-BE49-F238E27FC236}">
              <a16:creationId xmlns:a16="http://schemas.microsoft.com/office/drawing/2014/main" id="{808DFAC0-7F0B-4CA9-B859-A42FFC4344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57150"/>
          <a:ext cx="1762125"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190500</xdr:colOff>
      <xdr:row>0</xdr:row>
      <xdr:rowOff>57151</xdr:rowOff>
    </xdr:from>
    <xdr:ext cx="1762125" cy="1028700"/>
    <xdr:pic>
      <xdr:nvPicPr>
        <xdr:cNvPr id="2" name="Imagen 1">
          <a:extLst>
            <a:ext uri="{FF2B5EF4-FFF2-40B4-BE49-F238E27FC236}">
              <a16:creationId xmlns:a16="http://schemas.microsoft.com/office/drawing/2014/main" id="{576A3899-698F-4C55-81D5-B51004F180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57151"/>
          <a:ext cx="17621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161925</xdr:colOff>
      <xdr:row>0</xdr:row>
      <xdr:rowOff>38100</xdr:rowOff>
    </xdr:from>
    <xdr:ext cx="1762125" cy="981075"/>
    <xdr:pic>
      <xdr:nvPicPr>
        <xdr:cNvPr id="2" name="Imagen 1">
          <a:extLst>
            <a:ext uri="{FF2B5EF4-FFF2-40B4-BE49-F238E27FC236}">
              <a16:creationId xmlns:a16="http://schemas.microsoft.com/office/drawing/2014/main" id="{60453338-2577-4126-B9C7-20E5AD618C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38100"/>
          <a:ext cx="1762125"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171450</xdr:colOff>
      <xdr:row>0</xdr:row>
      <xdr:rowOff>66675</xdr:rowOff>
    </xdr:from>
    <xdr:ext cx="1762125" cy="1085850"/>
    <xdr:pic>
      <xdr:nvPicPr>
        <xdr:cNvPr id="2" name="Imagen 1">
          <a:extLst>
            <a:ext uri="{FF2B5EF4-FFF2-40B4-BE49-F238E27FC236}">
              <a16:creationId xmlns:a16="http://schemas.microsoft.com/office/drawing/2014/main" id="{B95A8040-9428-4200-8B67-0C8B0DE8E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66675"/>
          <a:ext cx="1762125" cy="108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1162050"/>
    <xdr:pic>
      <xdr:nvPicPr>
        <xdr:cNvPr id="2" name="Imagen 1">
          <a:extLst>
            <a:ext uri="{FF2B5EF4-FFF2-40B4-BE49-F238E27FC236}">
              <a16:creationId xmlns:a16="http://schemas.microsoft.com/office/drawing/2014/main" id="{BCC1C889-0990-41DF-AC77-C8836EB0A2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190500</xdr:colOff>
      <xdr:row>0</xdr:row>
      <xdr:rowOff>95251</xdr:rowOff>
    </xdr:from>
    <xdr:ext cx="1762125" cy="866774"/>
    <xdr:pic>
      <xdr:nvPicPr>
        <xdr:cNvPr id="2" name="Imagen 1">
          <a:extLst>
            <a:ext uri="{FF2B5EF4-FFF2-40B4-BE49-F238E27FC236}">
              <a16:creationId xmlns:a16="http://schemas.microsoft.com/office/drawing/2014/main" id="{7126ACD8-C4A0-4545-89FF-AA985417C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95251"/>
          <a:ext cx="1762125" cy="8667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aestaraldia.gov.co/Home" TargetMode="External"/><Relationship Id="rId2" Type="http://schemas.openxmlformats.org/officeDocument/2006/relationships/hyperlink" Target="https://app.powerbi.com/Redirect?action=OpenApp&amp;appId=cff0408a-6380-4c0c-95dc-57859bea6530&amp;ctid=7784fa80-0515-459a-97e3-40113f9e5abc" TargetMode="External"/><Relationship Id="rId1" Type="http://schemas.openxmlformats.org/officeDocument/2006/relationships/hyperlink" Target="https://alimentosparaaprender.sharepoint.com/SitePages/Home.asp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limentosparaaprender.gov.co/tema/informes-de-gestion-evaluacion-y-auditoria/b-informe-de-rendicion-de-cuentas-ante-la-contraloria*%20Acuse%20de%20aceptaci&#243;n%20de%20rendici&#243;n%20de%20obras%20inconclusas%20de%20abril,%20mayo%20y%20junio%20de%20la%20vigencia%202022.*%20Acuse%20de%20aceptaci&#243;n%20de%20rendici&#243;n%20contractual%20de%20abril,%20mayo%20y%20junio%20de%20la%20vigencia%202022.*%20Certificado%20postconflicto%20semestral%202022*%20Certificado%20delitos%20contra%20la%20administraci&#243;n%20p&#250;blica%20semestral%202022"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hyperlink" Target="../../../../../../:w:/g/personal/hcely-contr_alimentosparaaprender_gov_co/EYT_SQj09YZJpjmt0E0BMYgBX6JAbp5TBJQNMi1nY-5Czg?e=0GskFS" TargetMode="External"/><Relationship Id="rId2" Type="http://schemas.openxmlformats.org/officeDocument/2006/relationships/hyperlink" Target="..\..\..\..\..\..\:w:\g\personal\hcely-contr_alimentosparaaprender_gov_co\ESXkZlR1UJtOr9Pv78ghTiwB5LAhJEZEDqhIw5vFTfq6Iw?e=fAv54g" TargetMode="External"/><Relationship Id="rId1" Type="http://schemas.openxmlformats.org/officeDocument/2006/relationships/hyperlink" Target="../../../../../../:x:/g/personal/hcely-contr_alimentosparaaprender_gov_co/ESbGPK8c5h9BkEaXt-LGhz4BtF9SjumD0_hi3HGauTXmzg?e=B1xKeP" TargetMode="External"/><Relationship Id="rId6" Type="http://schemas.openxmlformats.org/officeDocument/2006/relationships/drawing" Target="../drawings/drawing11.xml"/><Relationship Id="rId5" Type="http://schemas.openxmlformats.org/officeDocument/2006/relationships/hyperlink" Target="../../../../../../:w:/g/personal/hcely-contr_alimentosparaaprender_gov_co/ESEQISsMfhpOh74Qzlvoni0BOG5jFywv43xWDx8SQvqs1g?e=RPLfRO" TargetMode="External"/><Relationship Id="rId4" Type="http://schemas.openxmlformats.org/officeDocument/2006/relationships/hyperlink" Target="../../../../../../:w:/g/personal/hcely-contr_alimentosparaaprender_gov_co/ESEQISsMfhpOh74Qzlvoni0BOG5jFywv43xWDx8SQvqs1g?e=6sjjBq"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49"/>
  <sheetViews>
    <sheetView tabSelected="1" topLeftCell="F2" zoomScale="90" zoomScaleNormal="90" workbookViewId="0">
      <selection activeCell="R7" sqref="R7"/>
    </sheetView>
  </sheetViews>
  <sheetFormatPr baseColWidth="10" defaultColWidth="11.42578125" defaultRowHeight="16.5" x14ac:dyDescent="0.3"/>
  <cols>
    <col min="1" max="1" width="19.42578125" style="1" customWidth="1"/>
    <col min="2" max="2" width="31.140625" style="1" customWidth="1"/>
    <col min="3" max="3" width="27.140625" style="1" customWidth="1"/>
    <col min="4" max="4" width="20.85546875" style="1" customWidth="1"/>
    <col min="5" max="5" width="26.42578125" style="1" customWidth="1"/>
    <col min="6" max="6" width="37.7109375" style="1" customWidth="1"/>
    <col min="7" max="7" width="40" style="1" customWidth="1"/>
    <col min="8" max="8" width="20.7109375" style="1" customWidth="1"/>
    <col min="9" max="9" width="11.42578125" style="1" customWidth="1"/>
    <col min="10" max="10" width="39.42578125" style="1" customWidth="1"/>
    <col min="11" max="11" width="19.5703125" style="1" customWidth="1"/>
    <col min="12" max="13" width="18" style="1" customWidth="1"/>
    <col min="14" max="14" width="20.7109375" style="127" hidden="1" customWidth="1"/>
    <col min="15" max="18" width="15.28515625" style="1" customWidth="1"/>
    <col min="19" max="19" width="19.5703125" style="1" customWidth="1"/>
    <col min="20" max="20" width="65.28515625" style="1" customWidth="1"/>
    <col min="21" max="21" width="42.5703125" style="1" customWidth="1"/>
    <col min="22" max="22" width="20" style="1" customWidth="1"/>
    <col min="23" max="23" width="63.42578125" style="1" customWidth="1"/>
    <col min="24" max="24" width="37.7109375" style="1" customWidth="1"/>
    <col min="25" max="25" width="37.28515625" style="1" customWidth="1"/>
    <col min="26" max="26" width="29.7109375" style="1" customWidth="1"/>
    <col min="27" max="27" width="32.140625" style="1" customWidth="1"/>
    <col min="28" max="30" width="19.7109375" style="1" hidden="1" customWidth="1"/>
    <col min="31" max="31" width="31.140625" style="1" hidden="1" customWidth="1"/>
    <col min="32" max="32" width="31.42578125" style="1" hidden="1" customWidth="1"/>
    <col min="33" max="33" width="26" style="1" hidden="1" customWidth="1"/>
    <col min="34" max="34" width="48.42578125" style="1" hidden="1" customWidth="1"/>
    <col min="35" max="35" width="49.5703125" style="1" hidden="1" customWidth="1"/>
    <col min="36" max="16384" width="11.42578125" style="1"/>
  </cols>
  <sheetData>
    <row r="1" spans="1:35" ht="42" customHeight="1" x14ac:dyDescent="0.3">
      <c r="A1" s="267"/>
      <c r="B1" s="267"/>
      <c r="C1" s="267"/>
      <c r="D1" s="268" t="s">
        <v>0</v>
      </c>
      <c r="E1" s="268"/>
      <c r="F1" s="268"/>
      <c r="G1" s="268"/>
      <c r="H1" s="268"/>
      <c r="I1" s="268"/>
      <c r="J1" s="268"/>
      <c r="K1" s="268"/>
      <c r="L1" s="268"/>
      <c r="M1" s="268"/>
      <c r="N1" s="268"/>
      <c r="O1" s="268"/>
      <c r="P1" s="269" t="s">
        <v>605</v>
      </c>
      <c r="Q1" s="270"/>
      <c r="R1" s="271"/>
      <c r="S1" s="308"/>
      <c r="T1" s="267"/>
      <c r="U1" s="267"/>
      <c r="V1" s="267"/>
      <c r="W1" s="267"/>
      <c r="X1" s="267"/>
      <c r="Y1" s="267"/>
      <c r="Z1" s="267"/>
      <c r="AA1" s="267"/>
      <c r="AB1" s="267"/>
      <c r="AC1" s="267"/>
      <c r="AD1" s="267"/>
    </row>
    <row r="2" spans="1:35" ht="42" customHeight="1" x14ac:dyDescent="0.3">
      <c r="A2" s="267"/>
      <c r="B2" s="267"/>
      <c r="C2" s="267"/>
      <c r="D2" s="275" t="s">
        <v>1</v>
      </c>
      <c r="E2" s="275"/>
      <c r="F2" s="275"/>
      <c r="G2" s="275"/>
      <c r="H2" s="275"/>
      <c r="I2" s="275"/>
      <c r="J2" s="275"/>
      <c r="K2" s="275"/>
      <c r="L2" s="275"/>
      <c r="M2" s="275"/>
      <c r="N2" s="275"/>
      <c r="O2" s="275"/>
      <c r="P2" s="272"/>
      <c r="Q2" s="273"/>
      <c r="R2" s="274"/>
      <c r="S2" s="308"/>
      <c r="T2" s="267"/>
      <c r="U2" s="267"/>
      <c r="V2" s="267"/>
      <c r="W2" s="267"/>
      <c r="X2" s="267"/>
      <c r="Y2" s="267"/>
      <c r="Z2" s="267"/>
      <c r="AA2" s="267"/>
      <c r="AB2" s="267"/>
      <c r="AC2" s="267"/>
      <c r="AD2" s="267"/>
    </row>
    <row r="3" spans="1:35" ht="42" customHeight="1" x14ac:dyDescent="0.3">
      <c r="A3" s="267"/>
      <c r="B3" s="267"/>
      <c r="C3" s="267"/>
      <c r="D3" s="276" t="s">
        <v>598</v>
      </c>
      <c r="E3" s="276"/>
      <c r="F3" s="276"/>
      <c r="G3" s="276"/>
      <c r="H3" s="276"/>
      <c r="I3" s="276"/>
      <c r="J3" s="276"/>
      <c r="K3" s="276"/>
      <c r="L3" s="276"/>
      <c r="M3" s="276"/>
      <c r="N3" s="276"/>
      <c r="O3" s="276"/>
      <c r="P3" s="272"/>
      <c r="Q3" s="273"/>
      <c r="R3" s="274"/>
      <c r="S3" s="308"/>
      <c r="T3" s="267"/>
      <c r="U3" s="267"/>
      <c r="V3" s="267"/>
      <c r="W3" s="267"/>
      <c r="X3" s="267"/>
      <c r="Y3" s="267"/>
      <c r="Z3" s="267"/>
      <c r="AA3" s="267"/>
      <c r="AB3" s="267"/>
      <c r="AC3" s="267"/>
      <c r="AD3" s="267"/>
    </row>
    <row r="4" spans="1:35" ht="34.5" customHeight="1" x14ac:dyDescent="0.3">
      <c r="A4" s="277"/>
      <c r="B4" s="277"/>
      <c r="C4" s="277"/>
      <c r="D4" s="277"/>
      <c r="E4" s="277"/>
      <c r="F4" s="277"/>
      <c r="G4" s="277"/>
      <c r="H4" s="277"/>
      <c r="I4" s="277"/>
      <c r="J4" s="277"/>
      <c r="K4" s="277"/>
      <c r="L4" s="277"/>
      <c r="M4" s="277"/>
      <c r="N4" s="277"/>
      <c r="O4" s="277"/>
      <c r="P4" s="277"/>
      <c r="Q4" s="277"/>
      <c r="R4" s="277"/>
      <c r="S4" s="313" t="s">
        <v>2</v>
      </c>
      <c r="T4" s="313"/>
      <c r="U4" s="313"/>
      <c r="V4" s="313"/>
      <c r="W4" s="313"/>
      <c r="X4" s="313"/>
      <c r="Y4" s="2"/>
      <c r="Z4" s="2"/>
      <c r="AA4" s="2"/>
      <c r="AB4" s="2"/>
      <c r="AC4" s="2"/>
      <c r="AD4" s="2"/>
    </row>
    <row r="5" spans="1:35" ht="29.25" customHeight="1" x14ac:dyDescent="0.3">
      <c r="A5" s="291"/>
      <c r="B5" s="292"/>
      <c r="C5" s="292"/>
      <c r="D5" s="292"/>
      <c r="E5" s="292"/>
      <c r="F5" s="292"/>
      <c r="G5" s="292"/>
      <c r="H5" s="292"/>
      <c r="I5" s="292"/>
      <c r="J5" s="292"/>
      <c r="K5" s="292"/>
      <c r="L5" s="292"/>
      <c r="M5" s="292"/>
      <c r="N5" s="292"/>
      <c r="O5" s="292"/>
      <c r="P5" s="292"/>
      <c r="Q5" s="292"/>
      <c r="R5" s="293"/>
      <c r="S5" s="283" t="s">
        <v>3</v>
      </c>
      <c r="T5" s="284"/>
      <c r="U5" s="285"/>
      <c r="V5" s="283" t="s">
        <v>4</v>
      </c>
      <c r="W5" s="284"/>
      <c r="X5" s="285"/>
      <c r="Y5" s="3"/>
      <c r="Z5" s="3"/>
      <c r="AA5" s="3"/>
      <c r="AB5" s="3"/>
      <c r="AC5" s="3"/>
      <c r="AD5" s="3"/>
    </row>
    <row r="6" spans="1:35" ht="74.25" customHeight="1" x14ac:dyDescent="0.3">
      <c r="A6" s="4" t="s">
        <v>5</v>
      </c>
      <c r="B6" s="4" t="s">
        <v>6</v>
      </c>
      <c r="C6" s="4" t="s">
        <v>7</v>
      </c>
      <c r="D6" s="4" t="s">
        <v>8</v>
      </c>
      <c r="E6" s="4" t="s">
        <v>9</v>
      </c>
      <c r="F6" s="4" t="s">
        <v>10</v>
      </c>
      <c r="G6" s="5" t="s">
        <v>11</v>
      </c>
      <c r="H6" s="5" t="s">
        <v>12</v>
      </c>
      <c r="I6" s="6" t="s">
        <v>13</v>
      </c>
      <c r="J6" s="5" t="s">
        <v>14</v>
      </c>
      <c r="K6" s="5" t="s">
        <v>15</v>
      </c>
      <c r="L6" s="5" t="s">
        <v>16</v>
      </c>
      <c r="M6" s="5" t="s">
        <v>17</v>
      </c>
      <c r="N6" s="5" t="s">
        <v>18</v>
      </c>
      <c r="O6" s="7" t="s">
        <v>19</v>
      </c>
      <c r="P6" s="7" t="s">
        <v>20</v>
      </c>
      <c r="Q6" s="7" t="s">
        <v>21</v>
      </c>
      <c r="R6" s="7" t="s">
        <v>22</v>
      </c>
      <c r="S6" s="8" t="s">
        <v>23</v>
      </c>
      <c r="T6" s="9" t="s">
        <v>24</v>
      </c>
      <c r="U6" s="9" t="s">
        <v>25</v>
      </c>
      <c r="V6" s="8" t="s">
        <v>26</v>
      </c>
      <c r="W6" s="9" t="s">
        <v>27</v>
      </c>
      <c r="X6" s="57" t="s">
        <v>25</v>
      </c>
      <c r="Y6" s="102" t="s">
        <v>28</v>
      </c>
      <c r="Z6" s="9" t="s">
        <v>29</v>
      </c>
      <c r="AA6" s="9" t="s">
        <v>25</v>
      </c>
      <c r="AB6" s="8" t="s">
        <v>30</v>
      </c>
      <c r="AC6" s="9" t="s">
        <v>31</v>
      </c>
      <c r="AD6" s="57" t="s">
        <v>25</v>
      </c>
      <c r="AE6" s="56" t="s">
        <v>531</v>
      </c>
      <c r="AF6" s="56" t="s">
        <v>530</v>
      </c>
      <c r="AG6" s="59" t="s">
        <v>534</v>
      </c>
      <c r="AH6" s="60" t="s">
        <v>535</v>
      </c>
      <c r="AI6" s="58" t="s">
        <v>533</v>
      </c>
    </row>
    <row r="7" spans="1:35" ht="351.75" customHeight="1" x14ac:dyDescent="0.3">
      <c r="A7" s="280" t="s">
        <v>32</v>
      </c>
      <c r="B7" s="286" t="s">
        <v>33</v>
      </c>
      <c r="C7" s="286" t="s">
        <v>34</v>
      </c>
      <c r="D7" s="280" t="s">
        <v>35</v>
      </c>
      <c r="E7" s="286" t="s">
        <v>36</v>
      </c>
      <c r="F7" s="295" t="s">
        <v>37</v>
      </c>
      <c r="G7" s="134" t="s">
        <v>38</v>
      </c>
      <c r="H7" s="135" t="s">
        <v>39</v>
      </c>
      <c r="I7" s="135">
        <v>69</v>
      </c>
      <c r="J7" s="134" t="s">
        <v>40</v>
      </c>
      <c r="K7" s="144">
        <v>44562</v>
      </c>
      <c r="L7" s="145">
        <v>44926</v>
      </c>
      <c r="M7" s="135" t="s">
        <v>41</v>
      </c>
      <c r="N7" s="146" t="s">
        <v>42</v>
      </c>
      <c r="O7" s="135">
        <v>20</v>
      </c>
      <c r="P7" s="135">
        <v>20</v>
      </c>
      <c r="Q7" s="135">
        <v>20</v>
      </c>
      <c r="R7" s="135">
        <v>9</v>
      </c>
      <c r="S7" s="126">
        <v>20</v>
      </c>
      <c r="T7" s="125" t="s">
        <v>43</v>
      </c>
      <c r="U7" s="147" t="s">
        <v>44</v>
      </c>
      <c r="V7" s="124">
        <v>20</v>
      </c>
      <c r="W7" s="125" t="s">
        <v>523</v>
      </c>
      <c r="X7" s="147" t="s">
        <v>44</v>
      </c>
      <c r="Y7" s="148"/>
      <c r="Z7" s="148"/>
      <c r="AA7" s="148"/>
      <c r="AB7" s="148"/>
      <c r="AC7" s="148"/>
      <c r="AD7" s="148"/>
      <c r="AE7" s="105">
        <f>S7/O7</f>
        <v>1</v>
      </c>
      <c r="AF7" s="105">
        <f>V7/P7</f>
        <v>1</v>
      </c>
      <c r="AG7" s="105">
        <f t="shared" ref="AG7:AG13" si="0">(S7+V7)/I7</f>
        <v>0.57971014492753625</v>
      </c>
      <c r="AH7" s="309">
        <f>SUM(AG7:AG10)/4</f>
        <v>0.35326086956521735</v>
      </c>
      <c r="AI7" s="266">
        <f>SUM(AG7:AG49)/43</f>
        <v>0.47934911685877168</v>
      </c>
    </row>
    <row r="8" spans="1:35" ht="139.5" customHeight="1" x14ac:dyDescent="0.3">
      <c r="A8" s="281"/>
      <c r="B8" s="287"/>
      <c r="C8" s="287"/>
      <c r="D8" s="281"/>
      <c r="E8" s="287"/>
      <c r="F8" s="296"/>
      <c r="G8" s="133" t="s">
        <v>45</v>
      </c>
      <c r="H8" s="131" t="s">
        <v>46</v>
      </c>
      <c r="I8" s="149">
        <v>1</v>
      </c>
      <c r="J8" s="134" t="s">
        <v>47</v>
      </c>
      <c r="K8" s="144">
        <v>44743</v>
      </c>
      <c r="L8" s="144">
        <v>44926</v>
      </c>
      <c r="M8" s="135" t="s">
        <v>41</v>
      </c>
      <c r="N8" s="146" t="s">
        <v>48</v>
      </c>
      <c r="O8" s="10"/>
      <c r="P8" s="150"/>
      <c r="Q8" s="150">
        <v>0.5</v>
      </c>
      <c r="R8" s="150">
        <v>0.5</v>
      </c>
      <c r="S8" s="151"/>
      <c r="T8" s="152" t="s">
        <v>49</v>
      </c>
      <c r="U8" s="147" t="s">
        <v>50</v>
      </c>
      <c r="V8" s="153">
        <v>0.5</v>
      </c>
      <c r="W8" s="125" t="s">
        <v>525</v>
      </c>
      <c r="X8" s="147" t="s">
        <v>524</v>
      </c>
      <c r="Y8" s="148"/>
      <c r="Z8" s="148"/>
      <c r="AA8" s="148"/>
      <c r="AB8" s="148"/>
      <c r="AC8" s="148"/>
      <c r="AD8" s="148"/>
      <c r="AE8" s="105" t="str">
        <f>IFERROR(U8/O8,"No programado para el trimestre")</f>
        <v>No programado para el trimestre</v>
      </c>
      <c r="AF8" s="105" t="str">
        <f>IFERROR(V8/P8,"No programado para el trimestre")</f>
        <v>No programado para el trimestre</v>
      </c>
      <c r="AG8" s="105">
        <f t="shared" si="0"/>
        <v>0.5</v>
      </c>
      <c r="AH8" s="310"/>
      <c r="AI8" s="266"/>
    </row>
    <row r="9" spans="1:35" ht="111" customHeight="1" x14ac:dyDescent="0.3">
      <c r="A9" s="281"/>
      <c r="B9" s="287"/>
      <c r="C9" s="278" t="s">
        <v>51</v>
      </c>
      <c r="D9" s="281"/>
      <c r="E9" s="287"/>
      <c r="F9" s="278" t="s">
        <v>52</v>
      </c>
      <c r="G9" s="133" t="s">
        <v>53</v>
      </c>
      <c r="H9" s="131" t="s">
        <v>54</v>
      </c>
      <c r="I9" s="154">
        <v>1</v>
      </c>
      <c r="J9" s="155" t="s">
        <v>599</v>
      </c>
      <c r="K9" s="144">
        <v>44562</v>
      </c>
      <c r="L9" s="144">
        <v>44926</v>
      </c>
      <c r="M9" s="135" t="s">
        <v>41</v>
      </c>
      <c r="N9" s="146" t="s">
        <v>600</v>
      </c>
      <c r="O9" s="11"/>
      <c r="P9" s="11"/>
      <c r="Q9" s="120">
        <v>1</v>
      </c>
      <c r="R9" s="11"/>
      <c r="S9" s="126"/>
      <c r="T9" s="125" t="s">
        <v>55</v>
      </c>
      <c r="U9" s="156" t="s">
        <v>56</v>
      </c>
      <c r="V9" s="157"/>
      <c r="W9" s="157"/>
      <c r="X9" s="156"/>
      <c r="Y9" s="158"/>
      <c r="Z9" s="158"/>
      <c r="AA9" s="158"/>
      <c r="AB9" s="158"/>
      <c r="AC9" s="158"/>
      <c r="AD9" s="158"/>
      <c r="AE9" s="105" t="str">
        <f>IFERROR(U9/O9,"No programado para el trimestre")</f>
        <v>No programado para el trimestre</v>
      </c>
      <c r="AF9" s="105" t="str">
        <f>IFERROR(V9/P9,"No programado para el trimestre")</f>
        <v>No programado para el trimestre</v>
      </c>
      <c r="AG9" s="105">
        <f t="shared" si="0"/>
        <v>0</v>
      </c>
      <c r="AH9" s="310"/>
      <c r="AI9" s="266"/>
    </row>
    <row r="10" spans="1:35" ht="123" customHeight="1" x14ac:dyDescent="0.3">
      <c r="A10" s="282"/>
      <c r="B10" s="288"/>
      <c r="C10" s="279"/>
      <c r="D10" s="282"/>
      <c r="E10" s="288"/>
      <c r="F10" s="279"/>
      <c r="G10" s="134" t="s">
        <v>57</v>
      </c>
      <c r="H10" s="135" t="s">
        <v>58</v>
      </c>
      <c r="I10" s="135">
        <v>12</v>
      </c>
      <c r="J10" s="134" t="s">
        <v>59</v>
      </c>
      <c r="K10" s="145">
        <v>44562</v>
      </c>
      <c r="L10" s="144">
        <v>44926</v>
      </c>
      <c r="M10" s="135" t="s">
        <v>41</v>
      </c>
      <c r="N10" s="146" t="s">
        <v>600</v>
      </c>
      <c r="O10" s="135"/>
      <c r="P10" s="135">
        <v>4</v>
      </c>
      <c r="Q10" s="135">
        <v>3</v>
      </c>
      <c r="R10" s="135">
        <v>3</v>
      </c>
      <c r="S10" s="151"/>
      <c r="T10" s="125" t="s">
        <v>60</v>
      </c>
      <c r="U10" s="159" t="s">
        <v>61</v>
      </c>
      <c r="V10" s="126">
        <v>4</v>
      </c>
      <c r="W10" s="160" t="s">
        <v>528</v>
      </c>
      <c r="X10" s="159" t="s">
        <v>529</v>
      </c>
      <c r="Y10" s="161"/>
      <c r="Z10" s="161"/>
      <c r="AA10" s="161"/>
      <c r="AB10" s="161"/>
      <c r="AC10" s="161"/>
      <c r="AD10" s="161"/>
      <c r="AE10" s="105" t="str">
        <f>IFERROR(U10/O10,"No programado para el trimestre")</f>
        <v>No programado para el trimestre</v>
      </c>
      <c r="AF10" s="105">
        <f>V10/P10</f>
        <v>1</v>
      </c>
      <c r="AG10" s="105">
        <f t="shared" si="0"/>
        <v>0.33333333333333331</v>
      </c>
      <c r="AH10" s="311"/>
      <c r="AI10" s="266"/>
    </row>
    <row r="11" spans="1:35" ht="66" x14ac:dyDescent="0.3">
      <c r="A11" s="280" t="s">
        <v>62</v>
      </c>
      <c r="B11" s="286" t="s">
        <v>63</v>
      </c>
      <c r="C11" s="286" t="s">
        <v>64</v>
      </c>
      <c r="D11" s="280" t="s">
        <v>65</v>
      </c>
      <c r="E11" s="294" t="s">
        <v>66</v>
      </c>
      <c r="F11" s="278" t="s">
        <v>67</v>
      </c>
      <c r="G11" s="17" t="s">
        <v>68</v>
      </c>
      <c r="H11" s="146" t="s">
        <v>69</v>
      </c>
      <c r="I11" s="135">
        <v>700</v>
      </c>
      <c r="J11" s="135" t="s">
        <v>70</v>
      </c>
      <c r="K11" s="13">
        <v>44562</v>
      </c>
      <c r="L11" s="13">
        <v>44896</v>
      </c>
      <c r="M11" s="135" t="s">
        <v>71</v>
      </c>
      <c r="N11" s="128" t="s">
        <v>72</v>
      </c>
      <c r="O11" s="128">
        <v>175</v>
      </c>
      <c r="P11" s="128">
        <v>175</v>
      </c>
      <c r="Q11" s="128">
        <v>175</v>
      </c>
      <c r="R11" s="128">
        <v>175</v>
      </c>
      <c r="S11" s="126">
        <v>319</v>
      </c>
      <c r="T11" s="125" t="s">
        <v>73</v>
      </c>
      <c r="U11" s="106" t="s">
        <v>74</v>
      </c>
      <c r="V11" s="107">
        <v>363</v>
      </c>
      <c r="W11" s="125" t="s">
        <v>73</v>
      </c>
      <c r="X11" s="147" t="s">
        <v>75</v>
      </c>
      <c r="Y11" s="108"/>
      <c r="Z11" s="108"/>
      <c r="AA11" s="108"/>
      <c r="AB11" s="108"/>
      <c r="AC11" s="108"/>
      <c r="AD11" s="108"/>
      <c r="AE11" s="105">
        <f>S11/O11</f>
        <v>1.822857142857143</v>
      </c>
      <c r="AF11" s="105">
        <f>V11/P11</f>
        <v>2.0742857142857143</v>
      </c>
      <c r="AG11" s="105">
        <f t="shared" si="0"/>
        <v>0.97428571428571431</v>
      </c>
      <c r="AH11" s="309">
        <f>SUM(AG11:AG14)/4</f>
        <v>0.54190476190476189</v>
      </c>
      <c r="AI11" s="266"/>
    </row>
    <row r="12" spans="1:35" ht="165" x14ac:dyDescent="0.3">
      <c r="A12" s="281"/>
      <c r="B12" s="287"/>
      <c r="C12" s="287"/>
      <c r="D12" s="281"/>
      <c r="E12" s="294"/>
      <c r="F12" s="297"/>
      <c r="G12" s="17" t="s">
        <v>76</v>
      </c>
      <c r="H12" s="146" t="s">
        <v>77</v>
      </c>
      <c r="I12" s="135">
        <v>150</v>
      </c>
      <c r="J12" s="135" t="s">
        <v>78</v>
      </c>
      <c r="K12" s="13">
        <v>44562</v>
      </c>
      <c r="L12" s="13">
        <v>44896</v>
      </c>
      <c r="M12" s="135" t="s">
        <v>71</v>
      </c>
      <c r="N12" s="128" t="s">
        <v>72</v>
      </c>
      <c r="O12" s="128">
        <v>35</v>
      </c>
      <c r="P12" s="128">
        <v>40</v>
      </c>
      <c r="Q12" s="128">
        <v>40</v>
      </c>
      <c r="R12" s="128">
        <v>35</v>
      </c>
      <c r="S12" s="126">
        <v>59</v>
      </c>
      <c r="T12" s="125" t="s">
        <v>79</v>
      </c>
      <c r="U12" s="106" t="s">
        <v>80</v>
      </c>
      <c r="V12" s="107">
        <v>45</v>
      </c>
      <c r="W12" s="125" t="s">
        <v>526</v>
      </c>
      <c r="X12" s="106" t="s">
        <v>81</v>
      </c>
      <c r="Y12" s="108"/>
      <c r="Z12" s="108"/>
      <c r="AA12" s="108"/>
      <c r="AB12" s="108"/>
      <c r="AC12" s="108"/>
      <c r="AD12" s="108"/>
      <c r="AE12" s="105">
        <f>S12/O12</f>
        <v>1.6857142857142857</v>
      </c>
      <c r="AF12" s="105">
        <f>V12/P12</f>
        <v>1.125</v>
      </c>
      <c r="AG12" s="105">
        <f t="shared" si="0"/>
        <v>0.69333333333333336</v>
      </c>
      <c r="AH12" s="310"/>
      <c r="AI12" s="266"/>
    </row>
    <row r="13" spans="1:35" ht="66" customHeight="1" x14ac:dyDescent="0.3">
      <c r="A13" s="281"/>
      <c r="B13" s="287"/>
      <c r="C13" s="287"/>
      <c r="D13" s="281"/>
      <c r="E13" s="294"/>
      <c r="F13" s="279"/>
      <c r="G13" s="17" t="s">
        <v>82</v>
      </c>
      <c r="H13" s="146" t="s">
        <v>83</v>
      </c>
      <c r="I13" s="135">
        <v>1</v>
      </c>
      <c r="J13" s="135" t="s">
        <v>84</v>
      </c>
      <c r="K13" s="13">
        <v>44835</v>
      </c>
      <c r="L13" s="13">
        <v>44926</v>
      </c>
      <c r="M13" s="135" t="s">
        <v>71</v>
      </c>
      <c r="N13" s="128" t="s">
        <v>72</v>
      </c>
      <c r="O13" s="128"/>
      <c r="P13" s="135"/>
      <c r="Q13" s="135"/>
      <c r="R13" s="128">
        <v>1</v>
      </c>
      <c r="S13" s="126"/>
      <c r="T13" s="160" t="s">
        <v>85</v>
      </c>
      <c r="U13" s="159"/>
      <c r="V13" s="160"/>
      <c r="W13" s="160"/>
      <c r="X13" s="159"/>
      <c r="Y13" s="161"/>
      <c r="Z13" s="161"/>
      <c r="AA13" s="161"/>
      <c r="AB13" s="161"/>
      <c r="AC13" s="161"/>
      <c r="AD13" s="161"/>
      <c r="AE13" s="105" t="str">
        <f>IFERROR(U13/O13,"No programado para el trimestre")</f>
        <v>No programado para el trimestre</v>
      </c>
      <c r="AF13" s="105" t="str">
        <f>IFERROR(V13/P13,"No programado para el trimestre")</f>
        <v>No programado para el trimestre</v>
      </c>
      <c r="AG13" s="105">
        <f t="shared" si="0"/>
        <v>0</v>
      </c>
      <c r="AH13" s="310"/>
      <c r="AI13" s="266"/>
    </row>
    <row r="14" spans="1:35" ht="87.75" customHeight="1" x14ac:dyDescent="0.3">
      <c r="A14" s="282"/>
      <c r="B14" s="288"/>
      <c r="C14" s="288"/>
      <c r="D14" s="282"/>
      <c r="E14" s="294"/>
      <c r="F14" s="12" t="s">
        <v>86</v>
      </c>
      <c r="G14" s="17" t="s">
        <v>87</v>
      </c>
      <c r="H14" s="135" t="s">
        <v>88</v>
      </c>
      <c r="I14" s="150">
        <v>1</v>
      </c>
      <c r="J14" s="135" t="s">
        <v>89</v>
      </c>
      <c r="K14" s="13">
        <v>44562</v>
      </c>
      <c r="L14" s="13">
        <v>44896</v>
      </c>
      <c r="M14" s="135" t="s">
        <v>71</v>
      </c>
      <c r="N14" s="128" t="s">
        <v>72</v>
      </c>
      <c r="O14" s="150">
        <v>1</v>
      </c>
      <c r="P14" s="150">
        <v>1</v>
      </c>
      <c r="Q14" s="150">
        <v>1</v>
      </c>
      <c r="R14" s="150">
        <v>1</v>
      </c>
      <c r="S14" s="162">
        <v>1</v>
      </c>
      <c r="T14" s="160" t="s">
        <v>90</v>
      </c>
      <c r="U14" s="159" t="s">
        <v>91</v>
      </c>
      <c r="V14" s="162">
        <v>1</v>
      </c>
      <c r="W14" s="160" t="s">
        <v>92</v>
      </c>
      <c r="X14" s="159" t="s">
        <v>91</v>
      </c>
      <c r="Y14" s="161"/>
      <c r="Z14" s="161"/>
      <c r="AA14" s="161"/>
      <c r="AB14" s="161"/>
      <c r="AC14" s="161"/>
      <c r="AD14" s="161"/>
      <c r="AE14" s="105">
        <f>S14/O14</f>
        <v>1</v>
      </c>
      <c r="AF14" s="105">
        <f>V14/P14</f>
        <v>1</v>
      </c>
      <c r="AG14" s="105">
        <v>0.5</v>
      </c>
      <c r="AH14" s="311"/>
      <c r="AI14" s="266"/>
    </row>
    <row r="15" spans="1:35" ht="154.5" customHeight="1" x14ac:dyDescent="0.3">
      <c r="A15" s="280" t="s">
        <v>62</v>
      </c>
      <c r="B15" s="286" t="s">
        <v>33</v>
      </c>
      <c r="C15" s="286" t="s">
        <v>34</v>
      </c>
      <c r="D15" s="286" t="s">
        <v>94</v>
      </c>
      <c r="E15" s="290" t="s">
        <v>102</v>
      </c>
      <c r="F15" s="12" t="s">
        <v>37</v>
      </c>
      <c r="G15" s="134" t="s">
        <v>103</v>
      </c>
      <c r="H15" s="134" t="s">
        <v>104</v>
      </c>
      <c r="I15" s="150">
        <v>1</v>
      </c>
      <c r="J15" s="135" t="s">
        <v>105</v>
      </c>
      <c r="K15" s="144">
        <v>44593</v>
      </c>
      <c r="L15" s="144">
        <v>44926</v>
      </c>
      <c r="M15" s="135" t="s">
        <v>106</v>
      </c>
      <c r="N15" s="146" t="s">
        <v>107</v>
      </c>
      <c r="O15" s="150">
        <v>0.25</v>
      </c>
      <c r="P15" s="150">
        <v>0.25</v>
      </c>
      <c r="Q15" s="150">
        <v>0.25</v>
      </c>
      <c r="R15" s="150">
        <v>0.25</v>
      </c>
      <c r="S15" s="162">
        <v>0.25</v>
      </c>
      <c r="T15" s="163" t="s">
        <v>108</v>
      </c>
      <c r="U15" s="159" t="s">
        <v>109</v>
      </c>
      <c r="V15" s="162">
        <v>0.25</v>
      </c>
      <c r="W15" s="164" t="s">
        <v>514</v>
      </c>
      <c r="X15" s="165" t="s">
        <v>515</v>
      </c>
      <c r="Y15" s="161"/>
      <c r="Z15" s="161"/>
      <c r="AA15" s="161"/>
      <c r="AB15" s="161"/>
      <c r="AC15" s="161"/>
      <c r="AD15" s="161"/>
      <c r="AE15" s="105">
        <f>S15/O15</f>
        <v>1</v>
      </c>
      <c r="AF15" s="105">
        <f>V15/P15</f>
        <v>1</v>
      </c>
      <c r="AG15" s="105">
        <f>(S15+V15)/I15</f>
        <v>0.5</v>
      </c>
      <c r="AH15" s="312" cm="1">
        <f t="array" ref="AH15">SUM((AG15:AG16)/2)</f>
        <v>0.5</v>
      </c>
      <c r="AI15" s="266"/>
    </row>
    <row r="16" spans="1:35" ht="87.75" customHeight="1" x14ac:dyDescent="0.3">
      <c r="A16" s="282"/>
      <c r="B16" s="289"/>
      <c r="C16" s="288"/>
      <c r="D16" s="288"/>
      <c r="E16" s="289"/>
      <c r="F16" s="136" t="s">
        <v>110</v>
      </c>
      <c r="G16" s="134" t="s">
        <v>111</v>
      </c>
      <c r="H16" s="134" t="s">
        <v>112</v>
      </c>
      <c r="I16" s="166">
        <v>1</v>
      </c>
      <c r="J16" s="16" t="s">
        <v>113</v>
      </c>
      <c r="K16" s="13">
        <v>44562</v>
      </c>
      <c r="L16" s="13">
        <v>44926</v>
      </c>
      <c r="M16" s="135" t="s">
        <v>106</v>
      </c>
      <c r="N16" s="146" t="s">
        <v>107</v>
      </c>
      <c r="O16" s="166">
        <v>1</v>
      </c>
      <c r="P16" s="166">
        <v>1</v>
      </c>
      <c r="Q16" s="166">
        <v>1</v>
      </c>
      <c r="R16" s="166">
        <v>1</v>
      </c>
      <c r="S16" s="162">
        <v>1</v>
      </c>
      <c r="T16" s="109" t="s">
        <v>114</v>
      </c>
      <c r="U16" s="147" t="s">
        <v>113</v>
      </c>
      <c r="V16" s="162">
        <v>1</v>
      </c>
      <c r="W16" s="164" t="s">
        <v>512</v>
      </c>
      <c r="X16" s="167" t="s">
        <v>513</v>
      </c>
      <c r="Y16" s="148"/>
      <c r="Z16" s="148"/>
      <c r="AA16" s="148"/>
      <c r="AB16" s="148"/>
      <c r="AC16" s="148"/>
      <c r="AD16" s="148"/>
      <c r="AE16" s="105">
        <f>S16/O16</f>
        <v>1</v>
      </c>
      <c r="AF16" s="105">
        <f>V16/P16</f>
        <v>1</v>
      </c>
      <c r="AG16" s="105">
        <v>0.5</v>
      </c>
      <c r="AH16" s="312"/>
      <c r="AI16" s="266"/>
    </row>
    <row r="17" spans="1:35" ht="96" customHeight="1" x14ac:dyDescent="0.3">
      <c r="A17" s="135" t="s">
        <v>62</v>
      </c>
      <c r="B17" s="134" t="s">
        <v>93</v>
      </c>
      <c r="C17" s="17" t="s">
        <v>115</v>
      </c>
      <c r="D17" s="16" t="s">
        <v>116</v>
      </c>
      <c r="E17" s="16" t="s">
        <v>117</v>
      </c>
      <c r="F17" s="15" t="s">
        <v>118</v>
      </c>
      <c r="G17" s="16" t="s">
        <v>119</v>
      </c>
      <c r="H17" s="135" t="s">
        <v>120</v>
      </c>
      <c r="I17" s="168">
        <v>6</v>
      </c>
      <c r="J17" s="134" t="s">
        <v>121</v>
      </c>
      <c r="K17" s="13">
        <v>44593</v>
      </c>
      <c r="L17" s="169">
        <v>44926</v>
      </c>
      <c r="M17" s="135" t="s">
        <v>122</v>
      </c>
      <c r="N17" s="135" t="s">
        <v>123</v>
      </c>
      <c r="O17" s="128"/>
      <c r="P17" s="128"/>
      <c r="Q17" s="128">
        <v>3</v>
      </c>
      <c r="R17" s="168">
        <v>3</v>
      </c>
      <c r="S17" s="151"/>
      <c r="T17" s="125" t="s">
        <v>124</v>
      </c>
      <c r="U17" s="170"/>
      <c r="V17" s="151"/>
      <c r="W17" s="125" t="s">
        <v>125</v>
      </c>
      <c r="X17" s="147" t="s">
        <v>126</v>
      </c>
      <c r="AE17" s="105" t="str">
        <f>IFERROR(U17/O17,"No programado para el trimestre")</f>
        <v>No programado para el trimestre</v>
      </c>
      <c r="AF17" s="105" t="str">
        <f>IFERROR(V17/P17,"No programado para el trimestre")</f>
        <v>No programado para el trimestre</v>
      </c>
      <c r="AG17" s="105">
        <f t="shared" ref="AG17:AG25" si="1">(S17+V17)/I17</f>
        <v>0</v>
      </c>
      <c r="AH17" s="171">
        <f>AG17</f>
        <v>0</v>
      </c>
      <c r="AI17" s="266"/>
    </row>
    <row r="18" spans="1:35" ht="136.5" customHeight="1" x14ac:dyDescent="0.3">
      <c r="A18" s="135" t="s">
        <v>62</v>
      </c>
      <c r="B18" s="134" t="s">
        <v>93</v>
      </c>
      <c r="C18" s="136" t="s">
        <v>34</v>
      </c>
      <c r="D18" s="14" t="s">
        <v>94</v>
      </c>
      <c r="E18" s="14" t="s">
        <v>95</v>
      </c>
      <c r="F18" s="15" t="s">
        <v>37</v>
      </c>
      <c r="G18" s="16" t="s">
        <v>96</v>
      </c>
      <c r="H18" s="135" t="s">
        <v>97</v>
      </c>
      <c r="I18" s="128">
        <v>2</v>
      </c>
      <c r="J18" s="16" t="s">
        <v>596</v>
      </c>
      <c r="K18" s="13">
        <v>44652</v>
      </c>
      <c r="L18" s="13">
        <v>44926</v>
      </c>
      <c r="M18" s="146" t="s">
        <v>98</v>
      </c>
      <c r="N18" s="135" t="s">
        <v>99</v>
      </c>
      <c r="O18" s="128"/>
      <c r="P18" s="128">
        <v>1</v>
      </c>
      <c r="Q18" s="128"/>
      <c r="R18" s="128">
        <v>1</v>
      </c>
      <c r="S18" s="160"/>
      <c r="T18" s="125" t="s">
        <v>100</v>
      </c>
      <c r="U18" s="172" t="s">
        <v>101</v>
      </c>
      <c r="V18" s="173">
        <v>1</v>
      </c>
      <c r="W18" s="174" t="s">
        <v>597</v>
      </c>
      <c r="X18" s="172" t="s">
        <v>766</v>
      </c>
      <c r="Y18" s="175"/>
      <c r="Z18" s="175"/>
      <c r="AA18" s="175"/>
      <c r="AB18" s="175"/>
      <c r="AC18" s="175"/>
      <c r="AD18" s="175"/>
      <c r="AE18" s="105" t="str">
        <f>IFERROR(U18/O18,"No programado para el trimestre")</f>
        <v>No programado para el trimestre</v>
      </c>
      <c r="AF18" s="105">
        <f>V18/P18</f>
        <v>1</v>
      </c>
      <c r="AG18" s="105">
        <f t="shared" si="1"/>
        <v>0.5</v>
      </c>
      <c r="AH18" s="309">
        <f>SUM(AG18:AG23)/6</f>
        <v>0.52777777777777779</v>
      </c>
      <c r="AI18" s="266"/>
    </row>
    <row r="19" spans="1:35" ht="141.75" x14ac:dyDescent="0.3">
      <c r="A19" s="135" t="s">
        <v>127</v>
      </c>
      <c r="B19" s="18" t="s">
        <v>128</v>
      </c>
      <c r="C19" s="132" t="s">
        <v>34</v>
      </c>
      <c r="D19" s="130" t="s">
        <v>129</v>
      </c>
      <c r="E19" s="19" t="s">
        <v>130</v>
      </c>
      <c r="F19" s="129" t="s">
        <v>37</v>
      </c>
      <c r="G19" s="17" t="s">
        <v>131</v>
      </c>
      <c r="H19" s="146" t="s">
        <v>132</v>
      </c>
      <c r="I19" s="146">
        <v>6</v>
      </c>
      <c r="J19" s="17" t="s">
        <v>133</v>
      </c>
      <c r="K19" s="145">
        <v>44562</v>
      </c>
      <c r="L19" s="145">
        <v>44592</v>
      </c>
      <c r="M19" s="146" t="s">
        <v>98</v>
      </c>
      <c r="N19" s="146" t="s">
        <v>134</v>
      </c>
      <c r="O19" s="20">
        <v>6</v>
      </c>
      <c r="P19" s="20"/>
      <c r="Q19" s="20"/>
      <c r="R19" s="20"/>
      <c r="S19" s="126">
        <v>6</v>
      </c>
      <c r="T19" s="125" t="s">
        <v>135</v>
      </c>
      <c r="U19" s="147" t="s">
        <v>136</v>
      </c>
      <c r="V19" s="125"/>
      <c r="W19" s="176"/>
      <c r="X19" s="177"/>
      <c r="Y19" s="148"/>
      <c r="Z19" s="148"/>
      <c r="AA19" s="148"/>
      <c r="AB19" s="148"/>
      <c r="AC19" s="148"/>
      <c r="AD19" s="148"/>
      <c r="AE19" s="105">
        <f>S19/O19</f>
        <v>1</v>
      </c>
      <c r="AF19" s="105" t="str">
        <f>IFERROR(V19/P19,"No programado para el trimestre")</f>
        <v>No programado para el trimestre</v>
      </c>
      <c r="AG19" s="105">
        <f t="shared" si="1"/>
        <v>1</v>
      </c>
      <c r="AH19" s="310"/>
      <c r="AI19" s="266"/>
    </row>
    <row r="20" spans="1:35" ht="94.5" x14ac:dyDescent="0.3">
      <c r="A20" s="135" t="s">
        <v>137</v>
      </c>
      <c r="B20" s="21" t="s">
        <v>93</v>
      </c>
      <c r="C20" s="134" t="s">
        <v>34</v>
      </c>
      <c r="D20" s="130" t="s">
        <v>138</v>
      </c>
      <c r="E20" s="22" t="s">
        <v>117</v>
      </c>
      <c r="F20" s="136" t="s">
        <v>139</v>
      </c>
      <c r="G20" s="17" t="s">
        <v>140</v>
      </c>
      <c r="H20" s="146" t="s">
        <v>141</v>
      </c>
      <c r="I20" s="146">
        <v>4</v>
      </c>
      <c r="J20" s="17" t="s">
        <v>142</v>
      </c>
      <c r="K20" s="145">
        <v>44562</v>
      </c>
      <c r="L20" s="145">
        <v>44926</v>
      </c>
      <c r="M20" s="146" t="s">
        <v>98</v>
      </c>
      <c r="N20" s="146" t="s">
        <v>143</v>
      </c>
      <c r="O20" s="146">
        <v>1</v>
      </c>
      <c r="P20" s="146">
        <v>1</v>
      </c>
      <c r="Q20" s="146">
        <v>1</v>
      </c>
      <c r="R20" s="146">
        <v>1</v>
      </c>
      <c r="S20" s="146">
        <v>1</v>
      </c>
      <c r="T20" s="164" t="s">
        <v>144</v>
      </c>
      <c r="U20" s="178" t="s">
        <v>145</v>
      </c>
      <c r="V20" s="179">
        <v>1</v>
      </c>
      <c r="W20" s="164" t="s">
        <v>767</v>
      </c>
      <c r="X20" s="178" t="s">
        <v>145</v>
      </c>
      <c r="Y20" s="180"/>
      <c r="Z20" s="180"/>
      <c r="AA20" s="180"/>
      <c r="AB20" s="180"/>
      <c r="AC20" s="180"/>
      <c r="AD20" s="180"/>
      <c r="AE20" s="105">
        <f>S20/O20</f>
        <v>1</v>
      </c>
      <c r="AF20" s="105">
        <f>V20/P20</f>
        <v>1</v>
      </c>
      <c r="AG20" s="105">
        <f t="shared" si="1"/>
        <v>0.5</v>
      </c>
      <c r="AH20" s="310"/>
      <c r="AI20" s="266"/>
    </row>
    <row r="21" spans="1:35" ht="94.5" x14ac:dyDescent="0.3">
      <c r="A21" s="135" t="s">
        <v>146</v>
      </c>
      <c r="B21" s="21" t="s">
        <v>93</v>
      </c>
      <c r="C21" s="134" t="s">
        <v>34</v>
      </c>
      <c r="D21" s="135" t="s">
        <v>138</v>
      </c>
      <c r="E21" s="10" t="s">
        <v>147</v>
      </c>
      <c r="F21" s="136" t="s">
        <v>148</v>
      </c>
      <c r="G21" s="17" t="s">
        <v>149</v>
      </c>
      <c r="H21" s="146" t="s">
        <v>150</v>
      </c>
      <c r="I21" s="181">
        <v>4</v>
      </c>
      <c r="J21" s="17" t="s">
        <v>151</v>
      </c>
      <c r="K21" s="145">
        <v>44562</v>
      </c>
      <c r="L21" s="145">
        <v>44925</v>
      </c>
      <c r="M21" s="146" t="s">
        <v>98</v>
      </c>
      <c r="N21" s="146" t="s">
        <v>152</v>
      </c>
      <c r="O21" s="146">
        <v>1</v>
      </c>
      <c r="P21" s="146">
        <v>1</v>
      </c>
      <c r="Q21" s="20">
        <v>1</v>
      </c>
      <c r="R21" s="20">
        <v>1</v>
      </c>
      <c r="S21" s="182">
        <v>1</v>
      </c>
      <c r="T21" s="183" t="s">
        <v>153</v>
      </c>
      <c r="U21" s="184" t="s">
        <v>154</v>
      </c>
      <c r="V21" s="173">
        <v>1</v>
      </c>
      <c r="W21" s="183" t="s">
        <v>536</v>
      </c>
      <c r="X21" s="184" t="s">
        <v>154</v>
      </c>
      <c r="Y21" s="185"/>
      <c r="Z21" s="185"/>
      <c r="AA21" s="185"/>
      <c r="AB21" s="185"/>
      <c r="AC21" s="185"/>
      <c r="AD21" s="185"/>
      <c r="AE21" s="105">
        <f>S21/O21</f>
        <v>1</v>
      </c>
      <c r="AF21" s="105">
        <f>V21/P21</f>
        <v>1</v>
      </c>
      <c r="AG21" s="105">
        <f t="shared" si="1"/>
        <v>0.5</v>
      </c>
      <c r="AH21" s="310"/>
      <c r="AI21" s="266"/>
    </row>
    <row r="22" spans="1:35" ht="181.5" x14ac:dyDescent="0.3">
      <c r="A22" s="299" t="s">
        <v>155</v>
      </c>
      <c r="B22" s="294" t="s">
        <v>93</v>
      </c>
      <c r="C22" s="294" t="s">
        <v>34</v>
      </c>
      <c r="D22" s="280" t="s">
        <v>94</v>
      </c>
      <c r="E22" s="280" t="s">
        <v>156</v>
      </c>
      <c r="F22" s="278" t="s">
        <v>157</v>
      </c>
      <c r="G22" s="16" t="s">
        <v>158</v>
      </c>
      <c r="H22" s="135" t="s">
        <v>159</v>
      </c>
      <c r="I22" s="128">
        <v>3</v>
      </c>
      <c r="J22" s="16" t="s">
        <v>160</v>
      </c>
      <c r="K22" s="13">
        <v>44652</v>
      </c>
      <c r="L22" s="13">
        <v>44926</v>
      </c>
      <c r="M22" s="146" t="s">
        <v>98</v>
      </c>
      <c r="N22" s="135" t="s">
        <v>99</v>
      </c>
      <c r="O22" s="128"/>
      <c r="P22" s="128">
        <v>1</v>
      </c>
      <c r="Q22" s="128">
        <v>1</v>
      </c>
      <c r="R22" s="128">
        <v>1</v>
      </c>
      <c r="S22" s="128">
        <v>1</v>
      </c>
      <c r="T22" s="125" t="s">
        <v>527</v>
      </c>
      <c r="U22" s="186" t="s">
        <v>161</v>
      </c>
      <c r="V22" s="124">
        <v>1</v>
      </c>
      <c r="W22" s="125" t="s">
        <v>537</v>
      </c>
      <c r="X22" s="147" t="s">
        <v>538</v>
      </c>
      <c r="Y22" s="187"/>
      <c r="Z22" s="187"/>
      <c r="AA22" s="187"/>
      <c r="AB22" s="187"/>
      <c r="AC22" s="187"/>
      <c r="AD22" s="187"/>
      <c r="AE22" s="105" t="str">
        <f>IFERROR(U22/O22,"No programado para el trimestre")</f>
        <v>No programado para el trimestre</v>
      </c>
      <c r="AF22" s="105">
        <f>V22/P22</f>
        <v>1</v>
      </c>
      <c r="AG22" s="105">
        <f t="shared" si="1"/>
        <v>0.66666666666666663</v>
      </c>
      <c r="AH22" s="310"/>
      <c r="AI22" s="266"/>
    </row>
    <row r="23" spans="1:35" ht="94.5" x14ac:dyDescent="0.3">
      <c r="A23" s="299"/>
      <c r="B23" s="294"/>
      <c r="C23" s="294"/>
      <c r="D23" s="282"/>
      <c r="E23" s="282"/>
      <c r="F23" s="300"/>
      <c r="G23" s="16" t="s">
        <v>162</v>
      </c>
      <c r="H23" s="135" t="s">
        <v>54</v>
      </c>
      <c r="I23" s="128">
        <v>1</v>
      </c>
      <c r="J23" s="16" t="s">
        <v>163</v>
      </c>
      <c r="K23" s="13">
        <v>44652</v>
      </c>
      <c r="L23" s="13">
        <v>44742</v>
      </c>
      <c r="M23" s="146" t="s">
        <v>98</v>
      </c>
      <c r="N23" s="135" t="s">
        <v>99</v>
      </c>
      <c r="O23" s="188"/>
      <c r="P23" s="128">
        <v>1</v>
      </c>
      <c r="Q23" s="188"/>
      <c r="R23" s="188"/>
      <c r="S23" s="151"/>
      <c r="T23" s="125" t="s">
        <v>164</v>
      </c>
      <c r="U23" s="170"/>
      <c r="V23" s="151"/>
      <c r="W23" s="125" t="s">
        <v>540</v>
      </c>
      <c r="X23" s="186" t="s">
        <v>539</v>
      </c>
      <c r="AE23" s="105" t="str">
        <f>IFERROR(U23/O23,"No programado para el trimestre")</f>
        <v>No programado para el trimestre</v>
      </c>
      <c r="AF23" s="105">
        <f>V23/P23</f>
        <v>0</v>
      </c>
      <c r="AG23" s="105">
        <f t="shared" si="1"/>
        <v>0</v>
      </c>
      <c r="AH23" s="311"/>
      <c r="AI23" s="266"/>
    </row>
    <row r="24" spans="1:35" ht="148.5" x14ac:dyDescent="0.3">
      <c r="A24" s="286" t="s">
        <v>165</v>
      </c>
      <c r="B24" s="286" t="s">
        <v>33</v>
      </c>
      <c r="C24" s="286" t="s">
        <v>166</v>
      </c>
      <c r="D24" s="280" t="s">
        <v>94</v>
      </c>
      <c r="E24" s="280" t="s">
        <v>167</v>
      </c>
      <c r="F24" s="295" t="s">
        <v>168</v>
      </c>
      <c r="G24" s="189" t="s">
        <v>169</v>
      </c>
      <c r="H24" s="190" t="s">
        <v>170</v>
      </c>
      <c r="I24" s="146">
        <v>96</v>
      </c>
      <c r="J24" s="17" t="s">
        <v>171</v>
      </c>
      <c r="K24" s="145">
        <v>44564</v>
      </c>
      <c r="L24" s="145">
        <v>44742</v>
      </c>
      <c r="M24" s="146" t="s">
        <v>172</v>
      </c>
      <c r="N24" s="146" t="s">
        <v>173</v>
      </c>
      <c r="O24" s="135">
        <v>30</v>
      </c>
      <c r="P24" s="128">
        <v>66</v>
      </c>
      <c r="Q24" s="128"/>
      <c r="R24" s="128"/>
      <c r="S24" s="126">
        <v>94</v>
      </c>
      <c r="T24" s="125" t="s">
        <v>174</v>
      </c>
      <c r="U24" s="186" t="s">
        <v>175</v>
      </c>
      <c r="V24" s="126">
        <v>2</v>
      </c>
      <c r="W24" s="125" t="s">
        <v>176</v>
      </c>
      <c r="X24" s="124" t="s">
        <v>175</v>
      </c>
      <c r="Y24" s="187"/>
      <c r="Z24" s="187"/>
      <c r="AA24" s="187"/>
      <c r="AB24" s="187"/>
      <c r="AC24" s="187"/>
      <c r="AD24" s="187"/>
      <c r="AE24" s="105">
        <f>S24/O24</f>
        <v>3.1333333333333333</v>
      </c>
      <c r="AF24" s="105">
        <f>V24/P24</f>
        <v>3.0303030303030304E-2</v>
      </c>
      <c r="AG24" s="105">
        <f t="shared" si="1"/>
        <v>1</v>
      </c>
      <c r="AH24" s="309">
        <f>SUM(AG24:AG28)/5</f>
        <v>0.5</v>
      </c>
      <c r="AI24" s="266"/>
    </row>
    <row r="25" spans="1:35" ht="157.5" customHeight="1" x14ac:dyDescent="0.3">
      <c r="A25" s="287"/>
      <c r="B25" s="301"/>
      <c r="C25" s="287"/>
      <c r="D25" s="281"/>
      <c r="E25" s="281"/>
      <c r="F25" s="296"/>
      <c r="G25" s="189" t="s">
        <v>177</v>
      </c>
      <c r="H25" s="135" t="s">
        <v>178</v>
      </c>
      <c r="I25" s="191">
        <v>1</v>
      </c>
      <c r="J25" s="17" t="s">
        <v>179</v>
      </c>
      <c r="K25" s="145">
        <v>44564</v>
      </c>
      <c r="L25" s="192">
        <v>44834</v>
      </c>
      <c r="M25" s="146" t="s">
        <v>172</v>
      </c>
      <c r="N25" s="146" t="s">
        <v>173</v>
      </c>
      <c r="O25" s="128"/>
      <c r="P25" s="128"/>
      <c r="Q25" s="128">
        <v>1</v>
      </c>
      <c r="R25" s="128"/>
      <c r="S25" s="151"/>
      <c r="T25" s="160" t="s">
        <v>180</v>
      </c>
      <c r="U25" s="170"/>
      <c r="V25" s="151"/>
      <c r="W25" s="125" t="s">
        <v>181</v>
      </c>
      <c r="X25" s="151"/>
      <c r="AE25" s="105" t="str">
        <f>IFERROR(U25/O25,"No programado para el trimestre")</f>
        <v>No programado para el trimestre</v>
      </c>
      <c r="AF25" s="105" t="str">
        <f>IFERROR(V25/P25,"No programado para el trimestre")</f>
        <v>No programado para el trimestre</v>
      </c>
      <c r="AG25" s="105">
        <f t="shared" si="1"/>
        <v>0</v>
      </c>
      <c r="AH25" s="310"/>
      <c r="AI25" s="266"/>
    </row>
    <row r="26" spans="1:35" ht="99" x14ac:dyDescent="0.3">
      <c r="A26" s="287"/>
      <c r="B26" s="301"/>
      <c r="C26" s="288"/>
      <c r="D26" s="281"/>
      <c r="E26" s="281"/>
      <c r="F26" s="298"/>
      <c r="G26" s="17" t="s">
        <v>182</v>
      </c>
      <c r="H26" s="135" t="s">
        <v>183</v>
      </c>
      <c r="I26" s="166">
        <v>1</v>
      </c>
      <c r="J26" s="193" t="s">
        <v>184</v>
      </c>
      <c r="K26" s="145">
        <v>44621</v>
      </c>
      <c r="L26" s="145">
        <v>44926</v>
      </c>
      <c r="M26" s="146" t="s">
        <v>172</v>
      </c>
      <c r="N26" s="146" t="s">
        <v>173</v>
      </c>
      <c r="O26" s="166">
        <v>1</v>
      </c>
      <c r="P26" s="166">
        <v>1</v>
      </c>
      <c r="Q26" s="166">
        <v>1</v>
      </c>
      <c r="R26" s="166">
        <v>1</v>
      </c>
      <c r="S26" s="162">
        <v>1</v>
      </c>
      <c r="T26" s="125" t="s">
        <v>185</v>
      </c>
      <c r="U26" s="186" t="s">
        <v>186</v>
      </c>
      <c r="V26" s="153">
        <v>1</v>
      </c>
      <c r="W26" s="125" t="s">
        <v>602</v>
      </c>
      <c r="X26" s="124" t="s">
        <v>186</v>
      </c>
      <c r="Y26" s="187"/>
      <c r="Z26" s="187"/>
      <c r="AA26" s="187"/>
      <c r="AB26" s="187"/>
      <c r="AC26" s="187"/>
      <c r="AD26" s="187"/>
      <c r="AE26" s="105">
        <f>S26/O26</f>
        <v>1</v>
      </c>
      <c r="AF26" s="105">
        <f>V26/P26</f>
        <v>1</v>
      </c>
      <c r="AG26" s="105">
        <v>0.5</v>
      </c>
      <c r="AH26" s="310"/>
      <c r="AI26" s="266"/>
    </row>
    <row r="27" spans="1:35" ht="157.5" x14ac:dyDescent="0.3">
      <c r="A27" s="287"/>
      <c r="B27" s="301"/>
      <c r="C27" s="286" t="s">
        <v>51</v>
      </c>
      <c r="D27" s="281"/>
      <c r="E27" s="281"/>
      <c r="F27" s="295" t="s">
        <v>187</v>
      </c>
      <c r="G27" s="134" t="s">
        <v>188</v>
      </c>
      <c r="H27" s="146" t="s">
        <v>189</v>
      </c>
      <c r="I27" s="194">
        <v>4</v>
      </c>
      <c r="J27" s="132" t="s">
        <v>190</v>
      </c>
      <c r="K27" s="145">
        <v>44564</v>
      </c>
      <c r="L27" s="145">
        <v>44925</v>
      </c>
      <c r="M27" s="146" t="s">
        <v>172</v>
      </c>
      <c r="N27" s="130" t="s">
        <v>191</v>
      </c>
      <c r="O27" s="128">
        <v>1</v>
      </c>
      <c r="P27" s="128">
        <v>1</v>
      </c>
      <c r="Q27" s="128">
        <v>1</v>
      </c>
      <c r="R27" s="128">
        <v>1</v>
      </c>
      <c r="S27" s="126">
        <v>1</v>
      </c>
      <c r="T27" s="125" t="s">
        <v>192</v>
      </c>
      <c r="U27" s="147" t="s">
        <v>193</v>
      </c>
      <c r="V27" s="126">
        <v>1</v>
      </c>
      <c r="W27" s="125" t="s">
        <v>194</v>
      </c>
      <c r="X27" s="125" t="s">
        <v>601</v>
      </c>
      <c r="Y27" s="148"/>
      <c r="Z27" s="148"/>
      <c r="AA27" s="148"/>
      <c r="AB27" s="148"/>
      <c r="AC27" s="148"/>
      <c r="AD27" s="148"/>
      <c r="AE27" s="105">
        <f>S27/O27</f>
        <v>1</v>
      </c>
      <c r="AF27" s="105">
        <f>V27/P27</f>
        <v>1</v>
      </c>
      <c r="AG27" s="105">
        <f t="shared" ref="AG27:AG49" si="2">(S27+V27)/I27</f>
        <v>0.5</v>
      </c>
      <c r="AH27" s="310"/>
      <c r="AI27" s="266"/>
    </row>
    <row r="28" spans="1:35" ht="117" customHeight="1" x14ac:dyDescent="0.3">
      <c r="A28" s="288"/>
      <c r="B28" s="289"/>
      <c r="C28" s="288"/>
      <c r="D28" s="282"/>
      <c r="E28" s="282"/>
      <c r="F28" s="298"/>
      <c r="G28" s="195" t="s">
        <v>195</v>
      </c>
      <c r="H28" s="135" t="s">
        <v>196</v>
      </c>
      <c r="I28" s="128">
        <v>4</v>
      </c>
      <c r="J28" s="134" t="s">
        <v>197</v>
      </c>
      <c r="K28" s="145">
        <v>44578</v>
      </c>
      <c r="L28" s="145">
        <v>44925</v>
      </c>
      <c r="M28" s="146" t="s">
        <v>172</v>
      </c>
      <c r="N28" s="135" t="s">
        <v>198</v>
      </c>
      <c r="O28" s="128">
        <v>1</v>
      </c>
      <c r="P28" s="128">
        <v>1</v>
      </c>
      <c r="Q28" s="128">
        <v>1</v>
      </c>
      <c r="R28" s="128">
        <v>1</v>
      </c>
      <c r="S28" s="126">
        <v>1</v>
      </c>
      <c r="T28" s="125" t="s">
        <v>199</v>
      </c>
      <c r="U28" s="156" t="s">
        <v>200</v>
      </c>
      <c r="V28" s="124">
        <v>1</v>
      </c>
      <c r="W28" s="125" t="s">
        <v>201</v>
      </c>
      <c r="X28" s="157" t="s">
        <v>200</v>
      </c>
      <c r="Y28" s="158"/>
      <c r="Z28" s="158"/>
      <c r="AA28" s="158"/>
      <c r="AB28" s="158"/>
      <c r="AC28" s="158"/>
      <c r="AD28" s="158"/>
      <c r="AE28" s="105">
        <f>S28/O28</f>
        <v>1</v>
      </c>
      <c r="AF28" s="105">
        <f>V28/P28</f>
        <v>1</v>
      </c>
      <c r="AG28" s="105">
        <f t="shared" si="2"/>
        <v>0.5</v>
      </c>
      <c r="AH28" s="311"/>
      <c r="AI28" s="266"/>
    </row>
    <row r="29" spans="1:35" ht="321" customHeight="1" x14ac:dyDescent="0.3">
      <c r="A29" s="280" t="s">
        <v>202</v>
      </c>
      <c r="B29" s="286" t="s">
        <v>33</v>
      </c>
      <c r="C29" s="286" t="s">
        <v>203</v>
      </c>
      <c r="D29" s="280" t="s">
        <v>94</v>
      </c>
      <c r="E29" s="299">
        <v>0</v>
      </c>
      <c r="F29" s="278" t="s">
        <v>204</v>
      </c>
      <c r="G29" s="132" t="s">
        <v>205</v>
      </c>
      <c r="H29" s="130" t="s">
        <v>206</v>
      </c>
      <c r="I29" s="196">
        <v>10</v>
      </c>
      <c r="J29" s="130" t="s">
        <v>207</v>
      </c>
      <c r="K29" s="197">
        <v>44562</v>
      </c>
      <c r="L29" s="197">
        <v>44926</v>
      </c>
      <c r="M29" s="130" t="s">
        <v>208</v>
      </c>
      <c r="N29" s="194" t="s">
        <v>209</v>
      </c>
      <c r="O29" s="198">
        <v>1</v>
      </c>
      <c r="P29" s="198">
        <v>4</v>
      </c>
      <c r="Q29" s="198">
        <v>2</v>
      </c>
      <c r="R29" s="130">
        <v>3</v>
      </c>
      <c r="S29" s="199">
        <v>1</v>
      </c>
      <c r="T29" s="200" t="s">
        <v>210</v>
      </c>
      <c r="U29" s="199" t="s">
        <v>211</v>
      </c>
      <c r="V29" s="199">
        <v>4</v>
      </c>
      <c r="W29" s="176" t="s">
        <v>510</v>
      </c>
      <c r="X29" s="201" t="s">
        <v>541</v>
      </c>
      <c r="Y29" s="202"/>
      <c r="Z29" s="202"/>
      <c r="AA29" s="202"/>
      <c r="AB29" s="202"/>
      <c r="AC29" s="202"/>
      <c r="AD29" s="202"/>
      <c r="AE29" s="110">
        <f>S29/O29</f>
        <v>1</v>
      </c>
      <c r="AF29" s="110">
        <f>V29/P29</f>
        <v>1</v>
      </c>
      <c r="AG29" s="110">
        <f t="shared" si="2"/>
        <v>0.5</v>
      </c>
      <c r="AH29" s="309">
        <f>SUM(AG29:AG38)/10</f>
        <v>0.57499999999999996</v>
      </c>
      <c r="AI29" s="266"/>
    </row>
    <row r="30" spans="1:35" ht="213" customHeight="1" x14ac:dyDescent="0.3">
      <c r="A30" s="281"/>
      <c r="B30" s="301"/>
      <c r="C30" s="287"/>
      <c r="D30" s="281"/>
      <c r="E30" s="275"/>
      <c r="F30" s="297"/>
      <c r="G30" s="17" t="s">
        <v>212</v>
      </c>
      <c r="H30" s="135" t="s">
        <v>213</v>
      </c>
      <c r="I30" s="166">
        <v>1</v>
      </c>
      <c r="J30" s="135" t="s">
        <v>214</v>
      </c>
      <c r="K30" s="197">
        <v>44562</v>
      </c>
      <c r="L30" s="197">
        <v>44926</v>
      </c>
      <c r="M30" s="130" t="s">
        <v>208</v>
      </c>
      <c r="N30" s="130" t="s">
        <v>215</v>
      </c>
      <c r="O30" s="137"/>
      <c r="P30" s="19">
        <v>0.5</v>
      </c>
      <c r="Q30" s="137"/>
      <c r="R30" s="19">
        <v>0.5</v>
      </c>
      <c r="S30" s="203">
        <v>0.25</v>
      </c>
      <c r="T30" s="200" t="s">
        <v>216</v>
      </c>
      <c r="U30" s="111" t="s">
        <v>217</v>
      </c>
      <c r="V30" s="203">
        <v>0.5</v>
      </c>
      <c r="W30" s="112" t="s">
        <v>218</v>
      </c>
      <c r="X30" s="177" t="s">
        <v>542</v>
      </c>
      <c r="Y30" s="113"/>
      <c r="Z30" s="113"/>
      <c r="AA30" s="113"/>
      <c r="AB30" s="113"/>
      <c r="AC30" s="113"/>
      <c r="AD30" s="113"/>
      <c r="AE30" s="105">
        <v>1</v>
      </c>
      <c r="AF30" s="105">
        <v>1</v>
      </c>
      <c r="AG30" s="105">
        <f t="shared" si="2"/>
        <v>0.75</v>
      </c>
      <c r="AH30" s="310"/>
      <c r="AI30" s="266"/>
    </row>
    <row r="31" spans="1:35" ht="66" x14ac:dyDescent="0.3">
      <c r="A31" s="281"/>
      <c r="B31" s="301"/>
      <c r="C31" s="287"/>
      <c r="D31" s="281"/>
      <c r="E31" s="275"/>
      <c r="F31" s="302" t="s">
        <v>219</v>
      </c>
      <c r="G31" s="189" t="s">
        <v>220</v>
      </c>
      <c r="H31" s="135" t="s">
        <v>221</v>
      </c>
      <c r="I31" s="166">
        <v>1</v>
      </c>
      <c r="J31" s="135" t="s">
        <v>222</v>
      </c>
      <c r="K31" s="13">
        <v>44562</v>
      </c>
      <c r="L31" s="13">
        <v>44926</v>
      </c>
      <c r="M31" s="135" t="s">
        <v>208</v>
      </c>
      <c r="N31" s="135" t="s">
        <v>223</v>
      </c>
      <c r="O31" s="166">
        <v>0.25</v>
      </c>
      <c r="P31" s="166">
        <v>0.25</v>
      </c>
      <c r="Q31" s="166">
        <v>0.25</v>
      </c>
      <c r="R31" s="166">
        <v>0.25</v>
      </c>
      <c r="S31" s="162">
        <v>0.25</v>
      </c>
      <c r="T31" s="125" t="s">
        <v>224</v>
      </c>
      <c r="U31" s="114" t="s">
        <v>225</v>
      </c>
      <c r="V31" s="115">
        <v>0.25</v>
      </c>
      <c r="W31" s="116" t="s">
        <v>511</v>
      </c>
      <c r="X31" s="201" t="s">
        <v>543</v>
      </c>
      <c r="Y31" s="113"/>
      <c r="Z31" s="113"/>
      <c r="AA31" s="113"/>
      <c r="AB31" s="113"/>
      <c r="AC31" s="113"/>
      <c r="AD31" s="113"/>
      <c r="AE31" s="105">
        <f>S31/O31</f>
        <v>1</v>
      </c>
      <c r="AF31" s="105">
        <f>V31/P31</f>
        <v>1</v>
      </c>
      <c r="AG31" s="105">
        <f t="shared" si="2"/>
        <v>0.5</v>
      </c>
      <c r="AH31" s="310"/>
      <c r="AI31" s="266"/>
    </row>
    <row r="32" spans="1:35" ht="165" x14ac:dyDescent="0.3">
      <c r="A32" s="281"/>
      <c r="B32" s="301"/>
      <c r="C32" s="287"/>
      <c r="D32" s="281"/>
      <c r="E32" s="275"/>
      <c r="F32" s="302"/>
      <c r="G32" s="16" t="s">
        <v>226</v>
      </c>
      <c r="H32" s="135" t="s">
        <v>227</v>
      </c>
      <c r="I32" s="166">
        <v>1</v>
      </c>
      <c r="J32" s="135" t="s">
        <v>228</v>
      </c>
      <c r="K32" s="13">
        <v>44562</v>
      </c>
      <c r="L32" s="13">
        <v>44926</v>
      </c>
      <c r="M32" s="135" t="s">
        <v>208</v>
      </c>
      <c r="N32" s="135" t="s">
        <v>229</v>
      </c>
      <c r="O32" s="166">
        <v>0.25</v>
      </c>
      <c r="P32" s="166">
        <v>0.25</v>
      </c>
      <c r="Q32" s="166">
        <v>0.25</v>
      </c>
      <c r="R32" s="166">
        <v>0.25</v>
      </c>
      <c r="S32" s="162">
        <v>0.25</v>
      </c>
      <c r="T32" s="125" t="s">
        <v>230</v>
      </c>
      <c r="U32" s="186" t="s">
        <v>231</v>
      </c>
      <c r="V32" s="153">
        <v>0.25</v>
      </c>
      <c r="W32" s="125" t="s">
        <v>544</v>
      </c>
      <c r="X32" s="117" t="s">
        <v>545</v>
      </c>
      <c r="Y32" s="187"/>
      <c r="Z32" s="187"/>
      <c r="AA32" s="187"/>
      <c r="AB32" s="187"/>
      <c r="AC32" s="187"/>
      <c r="AD32" s="187"/>
      <c r="AE32" s="105">
        <f>S32/O32</f>
        <v>1</v>
      </c>
      <c r="AF32" s="105">
        <f>V32/P32</f>
        <v>1</v>
      </c>
      <c r="AG32" s="105">
        <f t="shared" si="2"/>
        <v>0.5</v>
      </c>
      <c r="AH32" s="310"/>
      <c r="AI32" s="266"/>
    </row>
    <row r="33" spans="1:35" ht="165" x14ac:dyDescent="0.3">
      <c r="A33" s="281"/>
      <c r="B33" s="301"/>
      <c r="C33" s="287"/>
      <c r="D33" s="281"/>
      <c r="E33" s="275"/>
      <c r="F33" s="302"/>
      <c r="G33" s="16" t="s">
        <v>232</v>
      </c>
      <c r="H33" s="135" t="s">
        <v>233</v>
      </c>
      <c r="I33" s="166">
        <v>1</v>
      </c>
      <c r="J33" s="135" t="s">
        <v>234</v>
      </c>
      <c r="K33" s="13">
        <v>44572</v>
      </c>
      <c r="L33" s="13">
        <v>44620</v>
      </c>
      <c r="M33" s="135" t="s">
        <v>208</v>
      </c>
      <c r="N33" s="135" t="s">
        <v>235</v>
      </c>
      <c r="O33" s="166">
        <v>0.25</v>
      </c>
      <c r="P33" s="166">
        <v>0.25</v>
      </c>
      <c r="Q33" s="166">
        <v>0.25</v>
      </c>
      <c r="R33" s="166">
        <v>0.25</v>
      </c>
      <c r="S33" s="153">
        <v>0.25</v>
      </c>
      <c r="T33" s="125" t="s">
        <v>236</v>
      </c>
      <c r="U33" s="186" t="s">
        <v>237</v>
      </c>
      <c r="V33" s="153">
        <v>0.25</v>
      </c>
      <c r="W33" s="125" t="s">
        <v>547</v>
      </c>
      <c r="X33" s="204" t="s">
        <v>546</v>
      </c>
      <c r="Y33" s="187"/>
      <c r="Z33" s="187"/>
      <c r="AA33" s="187"/>
      <c r="AB33" s="187"/>
      <c r="AC33" s="187"/>
      <c r="AD33" s="187"/>
      <c r="AE33" s="105">
        <f>S33/O33</f>
        <v>1</v>
      </c>
      <c r="AF33" s="105">
        <f>V33/P33</f>
        <v>1</v>
      </c>
      <c r="AG33" s="105">
        <f t="shared" si="2"/>
        <v>0.5</v>
      </c>
      <c r="AH33" s="310"/>
      <c r="AI33" s="266"/>
    </row>
    <row r="34" spans="1:35" ht="234" customHeight="1" x14ac:dyDescent="0.3">
      <c r="A34" s="281"/>
      <c r="B34" s="301"/>
      <c r="C34" s="287"/>
      <c r="D34" s="281"/>
      <c r="E34" s="275"/>
      <c r="F34" s="302"/>
      <c r="G34" s="16" t="s">
        <v>238</v>
      </c>
      <c r="H34" s="135" t="s">
        <v>239</v>
      </c>
      <c r="I34" s="128">
        <v>4</v>
      </c>
      <c r="J34" s="135" t="s">
        <v>240</v>
      </c>
      <c r="K34" s="13">
        <v>44562</v>
      </c>
      <c r="L34" s="13">
        <v>44926</v>
      </c>
      <c r="M34" s="135" t="s">
        <v>208</v>
      </c>
      <c r="N34" s="128" t="s">
        <v>223</v>
      </c>
      <c r="O34" s="128">
        <v>1</v>
      </c>
      <c r="P34" s="128">
        <v>1</v>
      </c>
      <c r="Q34" s="128">
        <v>1</v>
      </c>
      <c r="R34" s="128">
        <v>1</v>
      </c>
      <c r="S34" s="126">
        <v>1</v>
      </c>
      <c r="T34" s="125" t="s">
        <v>241</v>
      </c>
      <c r="U34" s="186" t="s">
        <v>242</v>
      </c>
      <c r="V34" s="205">
        <v>1</v>
      </c>
      <c r="W34" s="125" t="s">
        <v>243</v>
      </c>
      <c r="X34" s="204" t="s">
        <v>548</v>
      </c>
      <c r="Y34" s="187"/>
      <c r="Z34" s="187"/>
      <c r="AA34" s="187"/>
      <c r="AB34" s="187"/>
      <c r="AC34" s="187"/>
      <c r="AD34" s="187"/>
      <c r="AE34" s="105">
        <f>S34/O34</f>
        <v>1</v>
      </c>
      <c r="AF34" s="105">
        <f>V34/P34</f>
        <v>1</v>
      </c>
      <c r="AG34" s="105">
        <f t="shared" si="2"/>
        <v>0.5</v>
      </c>
      <c r="AH34" s="310"/>
      <c r="AI34" s="266"/>
    </row>
    <row r="35" spans="1:35" ht="229.5" customHeight="1" x14ac:dyDescent="0.3">
      <c r="A35" s="281"/>
      <c r="B35" s="301"/>
      <c r="C35" s="287"/>
      <c r="D35" s="281"/>
      <c r="E35" s="275"/>
      <c r="F35" s="302" t="s">
        <v>244</v>
      </c>
      <c r="G35" s="206" t="s">
        <v>245</v>
      </c>
      <c r="H35" s="130" t="s">
        <v>246</v>
      </c>
      <c r="I35" s="207">
        <v>1</v>
      </c>
      <c r="J35" s="130" t="s">
        <v>247</v>
      </c>
      <c r="K35" s="197">
        <v>44562</v>
      </c>
      <c r="L35" s="197">
        <v>44926</v>
      </c>
      <c r="M35" s="130" t="s">
        <v>208</v>
      </c>
      <c r="N35" s="130" t="s">
        <v>248</v>
      </c>
      <c r="O35" s="137"/>
      <c r="P35" s="19">
        <v>0.5</v>
      </c>
      <c r="Q35" s="137"/>
      <c r="R35" s="19">
        <v>0.5</v>
      </c>
      <c r="S35" s="208"/>
      <c r="T35" s="176" t="s">
        <v>249</v>
      </c>
      <c r="U35" s="208"/>
      <c r="V35" s="203">
        <v>0.5</v>
      </c>
      <c r="W35" s="176" t="s">
        <v>250</v>
      </c>
      <c r="X35" s="204" t="s">
        <v>549</v>
      </c>
      <c r="Y35" s="127"/>
      <c r="Z35" s="127"/>
      <c r="AA35" s="127"/>
      <c r="AB35" s="127"/>
      <c r="AC35" s="127"/>
      <c r="AD35" s="127"/>
      <c r="AE35" s="110" t="s">
        <v>532</v>
      </c>
      <c r="AF35" s="110">
        <v>1</v>
      </c>
      <c r="AG35" s="110">
        <f t="shared" si="2"/>
        <v>0.5</v>
      </c>
      <c r="AH35" s="310"/>
      <c r="AI35" s="266"/>
    </row>
    <row r="36" spans="1:35" ht="214.5" customHeight="1" x14ac:dyDescent="0.3">
      <c r="A36" s="281"/>
      <c r="B36" s="301"/>
      <c r="C36" s="287"/>
      <c r="D36" s="281"/>
      <c r="E36" s="275"/>
      <c r="F36" s="302"/>
      <c r="G36" s="16" t="s">
        <v>251</v>
      </c>
      <c r="H36" s="135" t="s">
        <v>252</v>
      </c>
      <c r="I36" s="128">
        <v>4</v>
      </c>
      <c r="J36" s="135" t="s">
        <v>253</v>
      </c>
      <c r="K36" s="13">
        <v>44562</v>
      </c>
      <c r="L36" s="13">
        <v>44926</v>
      </c>
      <c r="M36" s="135" t="s">
        <v>208</v>
      </c>
      <c r="N36" s="135" t="s">
        <v>254</v>
      </c>
      <c r="O36" s="128">
        <v>1</v>
      </c>
      <c r="P36" s="135">
        <v>1</v>
      </c>
      <c r="Q36" s="128">
        <v>1</v>
      </c>
      <c r="R36" s="135">
        <v>1</v>
      </c>
      <c r="S36" s="124">
        <v>1</v>
      </c>
      <c r="T36" s="125" t="s">
        <v>255</v>
      </c>
      <c r="U36" s="114" t="s">
        <v>256</v>
      </c>
      <c r="V36" s="118">
        <v>1</v>
      </c>
      <c r="W36" s="116" t="s">
        <v>257</v>
      </c>
      <c r="X36" s="204" t="s">
        <v>550</v>
      </c>
      <c r="Y36" s="113"/>
      <c r="Z36" s="113"/>
      <c r="AA36" s="113"/>
      <c r="AB36" s="113"/>
      <c r="AC36" s="113"/>
      <c r="AD36" s="113"/>
      <c r="AE36" s="105">
        <f>S36/O36</f>
        <v>1</v>
      </c>
      <c r="AF36" s="105">
        <f t="shared" ref="AF36:AF42" si="3">V36/P36</f>
        <v>1</v>
      </c>
      <c r="AG36" s="105">
        <f t="shared" si="2"/>
        <v>0.5</v>
      </c>
      <c r="AH36" s="310"/>
      <c r="AI36" s="266"/>
    </row>
    <row r="37" spans="1:35" ht="135" customHeight="1" x14ac:dyDescent="0.3">
      <c r="A37" s="281"/>
      <c r="B37" s="301"/>
      <c r="C37" s="287"/>
      <c r="D37" s="281"/>
      <c r="E37" s="275"/>
      <c r="F37" s="278" t="s">
        <v>37</v>
      </c>
      <c r="G37" s="16" t="s">
        <v>258</v>
      </c>
      <c r="H37" s="128" t="s">
        <v>259</v>
      </c>
      <c r="I37" s="128">
        <v>1</v>
      </c>
      <c r="J37" s="135" t="s">
        <v>260</v>
      </c>
      <c r="K37" s="13">
        <v>44627</v>
      </c>
      <c r="L37" s="13">
        <v>44676</v>
      </c>
      <c r="M37" s="135" t="s">
        <v>208</v>
      </c>
      <c r="N37" s="128" t="s">
        <v>261</v>
      </c>
      <c r="O37" s="135"/>
      <c r="P37" s="135">
        <v>1</v>
      </c>
      <c r="Q37" s="135"/>
      <c r="R37" s="135"/>
      <c r="S37" s="151"/>
      <c r="T37" s="151"/>
      <c r="U37" s="170"/>
      <c r="V37" s="124">
        <v>1</v>
      </c>
      <c r="W37" s="125" t="s">
        <v>551</v>
      </c>
      <c r="X37" s="172" t="s">
        <v>554</v>
      </c>
      <c r="AE37" s="105" t="str">
        <f>IFERROR(U37/O37,"No programado para el trimestre")</f>
        <v>No programado para el trimestre</v>
      </c>
      <c r="AF37" s="105">
        <f t="shared" si="3"/>
        <v>1</v>
      </c>
      <c r="AG37" s="105">
        <f t="shared" si="2"/>
        <v>1</v>
      </c>
      <c r="AH37" s="310"/>
      <c r="AI37" s="266"/>
    </row>
    <row r="38" spans="1:35" ht="320.25" customHeight="1" x14ac:dyDescent="0.3">
      <c r="A38" s="282"/>
      <c r="B38" s="289"/>
      <c r="C38" s="288"/>
      <c r="D38" s="282"/>
      <c r="E38" s="275"/>
      <c r="F38" s="279"/>
      <c r="G38" s="189" t="s">
        <v>262</v>
      </c>
      <c r="H38" s="135" t="s">
        <v>263</v>
      </c>
      <c r="I38" s="166">
        <v>1</v>
      </c>
      <c r="J38" s="135" t="s">
        <v>264</v>
      </c>
      <c r="K38" s="13">
        <v>44562</v>
      </c>
      <c r="L38" s="13">
        <v>44926</v>
      </c>
      <c r="M38" s="135" t="s">
        <v>208</v>
      </c>
      <c r="N38" s="128" t="s">
        <v>265</v>
      </c>
      <c r="O38" s="166">
        <v>0.25</v>
      </c>
      <c r="P38" s="166">
        <v>0.25</v>
      </c>
      <c r="Q38" s="166">
        <v>0.25</v>
      </c>
      <c r="R38" s="166">
        <v>0.25</v>
      </c>
      <c r="S38" s="153">
        <v>0.25</v>
      </c>
      <c r="T38" s="125" t="s">
        <v>266</v>
      </c>
      <c r="U38" s="147" t="s">
        <v>267</v>
      </c>
      <c r="V38" s="153">
        <v>0.25</v>
      </c>
      <c r="W38" s="125" t="s">
        <v>553</v>
      </c>
      <c r="X38" s="147" t="s">
        <v>552</v>
      </c>
      <c r="Y38" s="148"/>
      <c r="Z38" s="148"/>
      <c r="AA38" s="148"/>
      <c r="AB38" s="148"/>
      <c r="AC38" s="148"/>
      <c r="AD38" s="148"/>
      <c r="AE38" s="105">
        <f>S38/O38</f>
        <v>1</v>
      </c>
      <c r="AF38" s="105">
        <f t="shared" si="3"/>
        <v>1</v>
      </c>
      <c r="AG38" s="105">
        <f t="shared" si="2"/>
        <v>0.5</v>
      </c>
      <c r="AH38" s="311"/>
      <c r="AI38" s="266"/>
    </row>
    <row r="39" spans="1:35" ht="157.5" customHeight="1" x14ac:dyDescent="0.3">
      <c r="A39" s="299" t="s">
        <v>268</v>
      </c>
      <c r="B39" s="306" t="s">
        <v>33</v>
      </c>
      <c r="C39" s="299" t="s">
        <v>166</v>
      </c>
      <c r="D39" s="299" t="s">
        <v>269</v>
      </c>
      <c r="E39" s="280" t="s">
        <v>269</v>
      </c>
      <c r="F39" s="136" t="s">
        <v>270</v>
      </c>
      <c r="G39" s="16" t="s">
        <v>271</v>
      </c>
      <c r="H39" s="135" t="s">
        <v>272</v>
      </c>
      <c r="I39" s="128">
        <v>24</v>
      </c>
      <c r="J39" s="135" t="s">
        <v>273</v>
      </c>
      <c r="K39" s="13">
        <v>44593</v>
      </c>
      <c r="L39" s="13">
        <v>44895</v>
      </c>
      <c r="M39" s="135" t="s">
        <v>274</v>
      </c>
      <c r="N39" s="135" t="s">
        <v>275</v>
      </c>
      <c r="O39" s="128">
        <v>5</v>
      </c>
      <c r="P39" s="128">
        <v>7</v>
      </c>
      <c r="Q39" s="128">
        <v>7</v>
      </c>
      <c r="R39" s="128">
        <v>5</v>
      </c>
      <c r="S39" s="126">
        <v>1</v>
      </c>
      <c r="T39" s="147" t="s">
        <v>276</v>
      </c>
      <c r="U39" s="209" t="s">
        <v>277</v>
      </c>
      <c r="V39" s="173">
        <v>5</v>
      </c>
      <c r="W39" s="125" t="s">
        <v>278</v>
      </c>
      <c r="X39" s="186" t="s">
        <v>279</v>
      </c>
      <c r="Y39" s="187"/>
      <c r="Z39" s="187"/>
      <c r="AA39" s="187"/>
      <c r="AB39" s="187"/>
      <c r="AC39" s="187"/>
      <c r="AD39" s="187"/>
      <c r="AE39" s="105">
        <f>S39/O39</f>
        <v>0.2</v>
      </c>
      <c r="AF39" s="105">
        <f t="shared" si="3"/>
        <v>0.7142857142857143</v>
      </c>
      <c r="AG39" s="105">
        <f t="shared" si="2"/>
        <v>0.25</v>
      </c>
      <c r="AH39" s="309">
        <f>SUM(AG39:AG43)/5</f>
        <v>0.3420588235294118</v>
      </c>
      <c r="AI39" s="266"/>
    </row>
    <row r="40" spans="1:35" ht="94.5" x14ac:dyDescent="0.3">
      <c r="A40" s="299"/>
      <c r="B40" s="307"/>
      <c r="C40" s="299"/>
      <c r="D40" s="299"/>
      <c r="E40" s="281"/>
      <c r="F40" s="302" t="s">
        <v>280</v>
      </c>
      <c r="G40" s="16" t="s">
        <v>281</v>
      </c>
      <c r="H40" s="135" t="s">
        <v>282</v>
      </c>
      <c r="I40" s="135">
        <v>40</v>
      </c>
      <c r="J40" s="146" t="s">
        <v>283</v>
      </c>
      <c r="K40" s="13">
        <v>44593</v>
      </c>
      <c r="L40" s="13">
        <v>44895</v>
      </c>
      <c r="M40" s="135" t="s">
        <v>274</v>
      </c>
      <c r="N40" s="135" t="s">
        <v>284</v>
      </c>
      <c r="O40" s="128">
        <v>8</v>
      </c>
      <c r="P40" s="128">
        <v>12</v>
      </c>
      <c r="Q40" s="128">
        <v>12</v>
      </c>
      <c r="R40" s="128">
        <v>8</v>
      </c>
      <c r="S40" s="126">
        <v>11</v>
      </c>
      <c r="T40" s="125" t="s">
        <v>285</v>
      </c>
      <c r="U40" s="210" t="s">
        <v>286</v>
      </c>
      <c r="V40" s="124">
        <v>6</v>
      </c>
      <c r="W40" s="125" t="s">
        <v>287</v>
      </c>
      <c r="X40" s="186" t="s">
        <v>288</v>
      </c>
      <c r="Y40" s="187"/>
      <c r="Z40" s="187"/>
      <c r="AA40" s="187"/>
      <c r="AB40" s="187"/>
      <c r="AC40" s="187"/>
      <c r="AD40" s="187"/>
      <c r="AE40" s="105">
        <f>S40/O40</f>
        <v>1.375</v>
      </c>
      <c r="AF40" s="105">
        <f t="shared" si="3"/>
        <v>0.5</v>
      </c>
      <c r="AG40" s="105">
        <f t="shared" si="2"/>
        <v>0.42499999999999999</v>
      </c>
      <c r="AH40" s="310"/>
      <c r="AI40" s="266"/>
    </row>
    <row r="41" spans="1:35" ht="276.75" customHeight="1" x14ac:dyDescent="0.3">
      <c r="A41" s="299"/>
      <c r="B41" s="307"/>
      <c r="C41" s="299"/>
      <c r="D41" s="299"/>
      <c r="E41" s="281"/>
      <c r="F41" s="302"/>
      <c r="G41" s="16" t="s">
        <v>289</v>
      </c>
      <c r="H41" s="135" t="s">
        <v>290</v>
      </c>
      <c r="I41" s="135">
        <v>85</v>
      </c>
      <c r="J41" s="135" t="s">
        <v>291</v>
      </c>
      <c r="K41" s="13">
        <v>44621</v>
      </c>
      <c r="L41" s="13">
        <v>44895</v>
      </c>
      <c r="M41" s="135" t="s">
        <v>274</v>
      </c>
      <c r="N41" s="135" t="s">
        <v>292</v>
      </c>
      <c r="O41" s="128">
        <v>20</v>
      </c>
      <c r="P41" s="128">
        <v>25</v>
      </c>
      <c r="Q41" s="128">
        <v>25</v>
      </c>
      <c r="R41" s="128">
        <v>15</v>
      </c>
      <c r="S41" s="126">
        <v>54</v>
      </c>
      <c r="T41" s="125" t="s">
        <v>293</v>
      </c>
      <c r="U41" s="147" t="s">
        <v>294</v>
      </c>
      <c r="V41" s="124">
        <f>18+2+14</f>
        <v>34</v>
      </c>
      <c r="W41" s="125" t="s">
        <v>295</v>
      </c>
      <c r="X41" s="147" t="s">
        <v>296</v>
      </c>
      <c r="Y41" s="148"/>
      <c r="Z41" s="148"/>
      <c r="AA41" s="148"/>
      <c r="AB41" s="148"/>
      <c r="AC41" s="148"/>
      <c r="AD41" s="148"/>
      <c r="AE41" s="105">
        <f>S41/O41</f>
        <v>2.7</v>
      </c>
      <c r="AF41" s="105">
        <f t="shared" si="3"/>
        <v>1.36</v>
      </c>
      <c r="AG41" s="105">
        <f t="shared" si="2"/>
        <v>1.0352941176470589</v>
      </c>
      <c r="AH41" s="310"/>
      <c r="AI41" s="266"/>
    </row>
    <row r="42" spans="1:35" ht="150.75" customHeight="1" x14ac:dyDescent="0.3">
      <c r="A42" s="299"/>
      <c r="B42" s="307"/>
      <c r="C42" s="299"/>
      <c r="D42" s="299"/>
      <c r="E42" s="281"/>
      <c r="F42" s="136" t="s">
        <v>297</v>
      </c>
      <c r="G42" s="16" t="s">
        <v>298</v>
      </c>
      <c r="H42" s="135" t="s">
        <v>299</v>
      </c>
      <c r="I42" s="135">
        <v>3</v>
      </c>
      <c r="J42" s="135" t="s">
        <v>300</v>
      </c>
      <c r="K42" s="13">
        <v>44713</v>
      </c>
      <c r="L42" s="13">
        <v>44926</v>
      </c>
      <c r="M42" s="135" t="s">
        <v>274</v>
      </c>
      <c r="N42" s="135" t="s">
        <v>301</v>
      </c>
      <c r="O42" s="211"/>
      <c r="P42" s="211">
        <v>1</v>
      </c>
      <c r="Q42" s="211">
        <v>1</v>
      </c>
      <c r="R42" s="211">
        <v>1</v>
      </c>
      <c r="S42" s="151"/>
      <c r="T42" s="125" t="s">
        <v>302</v>
      </c>
      <c r="U42" s="147" t="s">
        <v>303</v>
      </c>
      <c r="V42" s="125"/>
      <c r="W42" s="125" t="s">
        <v>304</v>
      </c>
      <c r="X42" s="147" t="s">
        <v>305</v>
      </c>
      <c r="Y42" s="148"/>
      <c r="Z42" s="148"/>
      <c r="AA42" s="148"/>
      <c r="AB42" s="148"/>
      <c r="AC42" s="148"/>
      <c r="AD42" s="148"/>
      <c r="AE42" s="105" t="str">
        <f>IFERROR(U42/O42,"No programado para el trimestre")</f>
        <v>No programado para el trimestre</v>
      </c>
      <c r="AF42" s="105">
        <f t="shared" si="3"/>
        <v>0</v>
      </c>
      <c r="AG42" s="105">
        <f t="shared" si="2"/>
        <v>0</v>
      </c>
      <c r="AH42" s="310"/>
      <c r="AI42" s="266"/>
    </row>
    <row r="43" spans="1:35" ht="409.5" customHeight="1" x14ac:dyDescent="0.3">
      <c r="A43" s="299"/>
      <c r="B43" s="307"/>
      <c r="C43" s="299"/>
      <c r="D43" s="299"/>
      <c r="E43" s="282"/>
      <c r="F43" s="136" t="s">
        <v>306</v>
      </c>
      <c r="G43" s="134" t="s">
        <v>307</v>
      </c>
      <c r="H43" s="135" t="s">
        <v>54</v>
      </c>
      <c r="I43" s="212">
        <v>3</v>
      </c>
      <c r="J43" s="135" t="s">
        <v>308</v>
      </c>
      <c r="K43" s="13">
        <v>44290</v>
      </c>
      <c r="L43" s="13">
        <v>44911</v>
      </c>
      <c r="M43" s="135" t="s">
        <v>274</v>
      </c>
      <c r="N43" s="146" t="s">
        <v>309</v>
      </c>
      <c r="O43" s="23"/>
      <c r="P43" s="23"/>
      <c r="Q43" s="23"/>
      <c r="R43" s="213">
        <v>3</v>
      </c>
      <c r="S43" s="151"/>
      <c r="T43" s="125" t="s">
        <v>310</v>
      </c>
      <c r="U43" s="147" t="s">
        <v>311</v>
      </c>
      <c r="V43" s="125"/>
      <c r="W43" s="125" t="s">
        <v>312</v>
      </c>
      <c r="X43" s="165" t="s">
        <v>313</v>
      </c>
      <c r="Y43" s="148"/>
      <c r="Z43" s="148"/>
      <c r="AA43" s="148"/>
      <c r="AB43" s="148"/>
      <c r="AC43" s="148"/>
      <c r="AD43" s="148"/>
      <c r="AE43" s="105" t="str">
        <f>IFERROR(U43/O43,"No programado para el trimestre")</f>
        <v>No programado para el trimestre</v>
      </c>
      <c r="AF43" s="105" t="str">
        <f>IFERROR(V43/P43,"No programado para el trimestre")</f>
        <v>No programado para el trimestre</v>
      </c>
      <c r="AG43" s="105">
        <f t="shared" si="2"/>
        <v>0</v>
      </c>
      <c r="AH43" s="311"/>
      <c r="AI43" s="266"/>
    </row>
    <row r="44" spans="1:35" ht="231" x14ac:dyDescent="0.3">
      <c r="A44" s="280" t="s">
        <v>314</v>
      </c>
      <c r="B44" s="280" t="s">
        <v>33</v>
      </c>
      <c r="C44" s="280" t="s">
        <v>34</v>
      </c>
      <c r="D44" s="303" t="s">
        <v>315</v>
      </c>
      <c r="E44" s="303" t="s">
        <v>316</v>
      </c>
      <c r="F44" s="278" t="s">
        <v>317</v>
      </c>
      <c r="G44" s="17" t="s">
        <v>318</v>
      </c>
      <c r="H44" s="146" t="s">
        <v>319</v>
      </c>
      <c r="I44" s="128">
        <v>29</v>
      </c>
      <c r="J44" s="135" t="s">
        <v>320</v>
      </c>
      <c r="K44" s="13">
        <v>44562</v>
      </c>
      <c r="L44" s="13">
        <v>44926</v>
      </c>
      <c r="M44" s="214" t="s">
        <v>321</v>
      </c>
      <c r="N44" s="214" t="s">
        <v>322</v>
      </c>
      <c r="O44" s="128">
        <v>9</v>
      </c>
      <c r="P44" s="128">
        <v>6</v>
      </c>
      <c r="Q44" s="128">
        <v>8</v>
      </c>
      <c r="R44" s="128">
        <v>6</v>
      </c>
      <c r="S44" s="126">
        <v>9</v>
      </c>
      <c r="T44" s="215" t="s">
        <v>323</v>
      </c>
      <c r="U44" s="204" t="s">
        <v>324</v>
      </c>
      <c r="V44" s="126">
        <v>8</v>
      </c>
      <c r="W44" s="125" t="s">
        <v>519</v>
      </c>
      <c r="X44" s="117" t="s">
        <v>516</v>
      </c>
      <c r="Y44" s="216"/>
      <c r="Z44" s="216"/>
      <c r="AA44" s="216"/>
      <c r="AB44" s="216"/>
      <c r="AC44" s="216"/>
      <c r="AD44" s="216"/>
      <c r="AE44" s="105">
        <f>S44/O44</f>
        <v>1</v>
      </c>
      <c r="AF44" s="105">
        <f>V44/P44</f>
        <v>1.3333333333333333</v>
      </c>
      <c r="AG44" s="105">
        <f t="shared" si="2"/>
        <v>0.58620689655172409</v>
      </c>
      <c r="AH44" s="309">
        <f>SUM(AG44:AG49)/6</f>
        <v>0.48406478578892376</v>
      </c>
      <c r="AI44" s="266"/>
    </row>
    <row r="45" spans="1:35" ht="291.75" customHeight="1" x14ac:dyDescent="0.3">
      <c r="A45" s="281"/>
      <c r="B45" s="281"/>
      <c r="C45" s="281"/>
      <c r="D45" s="304"/>
      <c r="E45" s="304"/>
      <c r="F45" s="297"/>
      <c r="G45" s="16" t="s">
        <v>325</v>
      </c>
      <c r="H45" s="135" t="s">
        <v>326</v>
      </c>
      <c r="I45" s="128">
        <v>22</v>
      </c>
      <c r="J45" s="16" t="s">
        <v>327</v>
      </c>
      <c r="K45" s="13">
        <v>44562</v>
      </c>
      <c r="L45" s="13">
        <v>44926</v>
      </c>
      <c r="M45" s="214" t="s">
        <v>321</v>
      </c>
      <c r="N45" s="214" t="s">
        <v>322</v>
      </c>
      <c r="O45" s="128">
        <v>11</v>
      </c>
      <c r="P45" s="128">
        <v>7</v>
      </c>
      <c r="Q45" s="128">
        <v>3</v>
      </c>
      <c r="R45" s="128">
        <v>1</v>
      </c>
      <c r="S45" s="126">
        <v>11</v>
      </c>
      <c r="T45" s="174" t="s">
        <v>328</v>
      </c>
      <c r="U45" s="204" t="s">
        <v>329</v>
      </c>
      <c r="V45" s="126">
        <v>7</v>
      </c>
      <c r="W45" s="125" t="s">
        <v>518</v>
      </c>
      <c r="X45" s="119" t="s">
        <v>517</v>
      </c>
      <c r="Y45" s="216"/>
      <c r="Z45" s="216"/>
      <c r="AA45" s="216"/>
      <c r="AB45" s="216"/>
      <c r="AC45" s="216"/>
      <c r="AD45" s="216"/>
      <c r="AE45" s="105">
        <f>S45/O45</f>
        <v>1</v>
      </c>
      <c r="AF45" s="105">
        <f>V45/P45</f>
        <v>1</v>
      </c>
      <c r="AG45" s="105">
        <f t="shared" si="2"/>
        <v>0.81818181818181823</v>
      </c>
      <c r="AH45" s="310"/>
      <c r="AI45" s="266"/>
    </row>
    <row r="46" spans="1:35" ht="264" x14ac:dyDescent="0.3">
      <c r="A46" s="281"/>
      <c r="B46" s="281"/>
      <c r="C46" s="281"/>
      <c r="D46" s="304"/>
      <c r="E46" s="304"/>
      <c r="F46" s="297"/>
      <c r="G46" s="16" t="s">
        <v>330</v>
      </c>
      <c r="H46" s="135" t="s">
        <v>263</v>
      </c>
      <c r="I46" s="166">
        <v>1</v>
      </c>
      <c r="J46" s="135" t="s">
        <v>105</v>
      </c>
      <c r="K46" s="13">
        <v>44562</v>
      </c>
      <c r="L46" s="13">
        <v>44926</v>
      </c>
      <c r="M46" s="214" t="s">
        <v>321</v>
      </c>
      <c r="N46" s="214" t="s">
        <v>322</v>
      </c>
      <c r="O46" s="166">
        <v>0.25</v>
      </c>
      <c r="P46" s="166">
        <v>0.25</v>
      </c>
      <c r="Q46" s="166">
        <v>0.25</v>
      </c>
      <c r="R46" s="166">
        <v>0.25</v>
      </c>
      <c r="S46" s="162">
        <v>0.25</v>
      </c>
      <c r="T46" s="125" t="s">
        <v>331</v>
      </c>
      <c r="U46" s="147" t="s">
        <v>520</v>
      </c>
      <c r="V46" s="162">
        <v>0.25</v>
      </c>
      <c r="W46" s="148" t="s">
        <v>595</v>
      </c>
      <c r="X46" s="172" t="s">
        <v>594</v>
      </c>
      <c r="Y46" s="148"/>
      <c r="Z46" s="148"/>
      <c r="AA46" s="148"/>
      <c r="AB46" s="148"/>
      <c r="AC46" s="148"/>
      <c r="AD46" s="148"/>
      <c r="AE46" s="105">
        <f>S46/O46</f>
        <v>1</v>
      </c>
      <c r="AF46" s="105">
        <f>V46/P46</f>
        <v>1</v>
      </c>
      <c r="AG46" s="105">
        <f t="shared" si="2"/>
        <v>0.5</v>
      </c>
      <c r="AH46" s="310"/>
      <c r="AI46" s="266"/>
    </row>
    <row r="47" spans="1:35" ht="103.5" customHeight="1" x14ac:dyDescent="0.3">
      <c r="A47" s="281"/>
      <c r="B47" s="281"/>
      <c r="C47" s="281"/>
      <c r="D47" s="304"/>
      <c r="E47" s="304"/>
      <c r="F47" s="297"/>
      <c r="G47" s="17" t="s">
        <v>332</v>
      </c>
      <c r="H47" s="146" t="s">
        <v>333</v>
      </c>
      <c r="I47" s="150">
        <v>1</v>
      </c>
      <c r="J47" s="146" t="s">
        <v>334</v>
      </c>
      <c r="K47" s="13">
        <v>44652</v>
      </c>
      <c r="L47" s="13">
        <v>44926</v>
      </c>
      <c r="M47" s="214" t="s">
        <v>321</v>
      </c>
      <c r="N47" s="214" t="s">
        <v>322</v>
      </c>
      <c r="O47" s="128"/>
      <c r="P47" s="150">
        <v>1</v>
      </c>
      <c r="Q47" s="128"/>
      <c r="R47" s="128"/>
      <c r="S47" s="151"/>
      <c r="T47" s="125" t="s">
        <v>335</v>
      </c>
      <c r="U47" s="170"/>
      <c r="V47" s="105">
        <v>1</v>
      </c>
      <c r="W47" s="174" t="s">
        <v>521</v>
      </c>
      <c r="X47" s="147" t="s">
        <v>522</v>
      </c>
      <c r="AE47" s="105" t="str">
        <f>IFERROR(U47/O47,"No programado para el trimestre")</f>
        <v>No programado para el trimestre</v>
      </c>
      <c r="AF47" s="105">
        <f>V47/P47</f>
        <v>1</v>
      </c>
      <c r="AG47" s="105">
        <f t="shared" si="2"/>
        <v>1</v>
      </c>
      <c r="AH47" s="310"/>
      <c r="AI47" s="266"/>
    </row>
    <row r="48" spans="1:35" ht="63" x14ac:dyDescent="0.3">
      <c r="A48" s="281"/>
      <c r="B48" s="281"/>
      <c r="C48" s="281"/>
      <c r="D48" s="304"/>
      <c r="E48" s="304"/>
      <c r="F48" s="297"/>
      <c r="G48" s="17" t="s">
        <v>336</v>
      </c>
      <c r="H48" s="146" t="s">
        <v>337</v>
      </c>
      <c r="I48" s="150">
        <v>1</v>
      </c>
      <c r="J48" s="146" t="s">
        <v>338</v>
      </c>
      <c r="K48" s="13">
        <v>44743</v>
      </c>
      <c r="L48" s="13">
        <v>44926</v>
      </c>
      <c r="M48" s="214" t="s">
        <v>321</v>
      </c>
      <c r="N48" s="214" t="s">
        <v>322</v>
      </c>
      <c r="O48" s="128"/>
      <c r="P48" s="128"/>
      <c r="Q48" s="166">
        <v>0.5</v>
      </c>
      <c r="R48" s="166">
        <v>0.5</v>
      </c>
      <c r="S48" s="151"/>
      <c r="T48" s="160" t="s">
        <v>339</v>
      </c>
      <c r="U48" s="170"/>
      <c r="V48" s="151"/>
      <c r="W48" s="151"/>
      <c r="X48" s="170"/>
      <c r="AE48" s="105" t="str">
        <f>IFERROR(U48/O48,"No programado para el trimestre")</f>
        <v>No programado para el trimestre</v>
      </c>
      <c r="AF48" s="105" t="str">
        <f>IFERROR(V48/P48,"No programado para el trimestre")</f>
        <v>No programado para el trimestre</v>
      </c>
      <c r="AG48" s="105">
        <f t="shared" si="2"/>
        <v>0</v>
      </c>
      <c r="AH48" s="310"/>
      <c r="AI48" s="266"/>
    </row>
    <row r="49" spans="1:35" ht="63" x14ac:dyDescent="0.3">
      <c r="A49" s="282"/>
      <c r="B49" s="282"/>
      <c r="C49" s="282"/>
      <c r="D49" s="305"/>
      <c r="E49" s="305"/>
      <c r="F49" s="279"/>
      <c r="G49" s="17" t="s">
        <v>340</v>
      </c>
      <c r="H49" s="217" t="s">
        <v>341</v>
      </c>
      <c r="I49" s="150">
        <v>1</v>
      </c>
      <c r="J49" s="146" t="s">
        <v>338</v>
      </c>
      <c r="K49" s="13">
        <v>44562</v>
      </c>
      <c r="L49" s="13">
        <v>44926</v>
      </c>
      <c r="M49" s="214" t="s">
        <v>321</v>
      </c>
      <c r="N49" s="214" t="s">
        <v>322</v>
      </c>
      <c r="O49" s="128"/>
      <c r="P49" s="128"/>
      <c r="Q49" s="128"/>
      <c r="R49" s="150">
        <v>1</v>
      </c>
      <c r="S49" s="151"/>
      <c r="T49" s="160" t="s">
        <v>342</v>
      </c>
      <c r="U49" s="170"/>
      <c r="V49" s="151"/>
      <c r="W49" s="151"/>
      <c r="X49" s="170"/>
      <c r="AE49" s="105" t="str">
        <f>IFERROR(U49/O49,"No programado para el trimestre")</f>
        <v>No programado para el trimestre</v>
      </c>
      <c r="AF49" s="105" t="str">
        <f>IFERROR(V49/P49,"No programado para el trimestre")</f>
        <v>No programado para el trimestre</v>
      </c>
      <c r="AG49" s="105">
        <f t="shared" si="2"/>
        <v>0</v>
      </c>
      <c r="AH49" s="311"/>
      <c r="AI49" s="266"/>
    </row>
  </sheetData>
  <autoFilter ref="A6:AI6" xr:uid="{00000000-0009-0000-0000-000000000000}"/>
  <mergeCells count="74">
    <mergeCell ref="S1:AD3"/>
    <mergeCell ref="AH11:AH14"/>
    <mergeCell ref="AH44:AH49"/>
    <mergeCell ref="AH7:AH10"/>
    <mergeCell ref="AH39:AH43"/>
    <mergeCell ref="AH24:AH28"/>
    <mergeCell ref="AH29:AH38"/>
    <mergeCell ref="AH15:AH16"/>
    <mergeCell ref="AH18:AH23"/>
    <mergeCell ref="S5:U5"/>
    <mergeCell ref="S4:X4"/>
    <mergeCell ref="F40:F41"/>
    <mergeCell ref="F29:F30"/>
    <mergeCell ref="F31:F34"/>
    <mergeCell ref="F35:F36"/>
    <mergeCell ref="A44:A49"/>
    <mergeCell ref="B44:B49"/>
    <mergeCell ref="C44:C49"/>
    <mergeCell ref="D44:D49"/>
    <mergeCell ref="E44:E49"/>
    <mergeCell ref="F44:F49"/>
    <mergeCell ref="F37:F38"/>
    <mergeCell ref="A39:A43"/>
    <mergeCell ref="B39:B43"/>
    <mergeCell ref="C39:C43"/>
    <mergeCell ref="D39:D43"/>
    <mergeCell ref="E39:E43"/>
    <mergeCell ref="A29:A38"/>
    <mergeCell ref="B29:B38"/>
    <mergeCell ref="C29:C38"/>
    <mergeCell ref="D29:D38"/>
    <mergeCell ref="E29:E38"/>
    <mergeCell ref="E24:E28"/>
    <mergeCell ref="F24:F26"/>
    <mergeCell ref="C27:C28"/>
    <mergeCell ref="F27:F28"/>
    <mergeCell ref="A22:A23"/>
    <mergeCell ref="B22:B23"/>
    <mergeCell ref="C22:C23"/>
    <mergeCell ref="D22:D23"/>
    <mergeCell ref="E22:E23"/>
    <mergeCell ref="F22:F23"/>
    <mergeCell ref="A24:A28"/>
    <mergeCell ref="B24:B28"/>
    <mergeCell ref="C24:C26"/>
    <mergeCell ref="D24:D28"/>
    <mergeCell ref="C15:C16"/>
    <mergeCell ref="D15:D16"/>
    <mergeCell ref="E15:E16"/>
    <mergeCell ref="A5:R5"/>
    <mergeCell ref="B11:B14"/>
    <mergeCell ref="C11:C14"/>
    <mergeCell ref="D11:D14"/>
    <mergeCell ref="E11:E14"/>
    <mergeCell ref="D7:D10"/>
    <mergeCell ref="E7:E10"/>
    <mergeCell ref="F7:F8"/>
    <mergeCell ref="F11:F13"/>
    <mergeCell ref="AI7:AI49"/>
    <mergeCell ref="A1:C3"/>
    <mergeCell ref="D1:O1"/>
    <mergeCell ref="P1:R3"/>
    <mergeCell ref="D2:O2"/>
    <mergeCell ref="D3:O3"/>
    <mergeCell ref="A4:R4"/>
    <mergeCell ref="C9:C10"/>
    <mergeCell ref="F9:F10"/>
    <mergeCell ref="A11:A14"/>
    <mergeCell ref="V5:X5"/>
    <mergeCell ref="A7:A10"/>
    <mergeCell ref="B7:B10"/>
    <mergeCell ref="C7:C8"/>
    <mergeCell ref="A15:A16"/>
    <mergeCell ref="B15:B16"/>
  </mergeCells>
  <dataValidations count="1">
    <dataValidation showDropDown="1" showInputMessage="1" showErrorMessage="1" sqref="B6" xr:uid="{00000000-0002-0000-0000-000000000000}"/>
  </dataValidations>
  <hyperlinks>
    <hyperlink ref="U30" r:id="rId1" xr:uid="{00000000-0004-0000-0000-000000000000}"/>
    <hyperlink ref="U31" r:id="rId2" xr:uid="{00000000-0004-0000-0000-000001000000}"/>
    <hyperlink ref="U36" r:id="rId3" xr:uid="{00000000-0004-0000-0000-000002000000}"/>
    <hyperlink ref="X44" r:id="rId4" display="https://www.alimentosparaaprender.gov.co/tema/informes-de-gestion-evaluacion-y-auditoria/b-informe-de-rendicion-de-cuentas-ante-la-contraloria_x000a__x000a_* Acuse de aceptación de rendición de obras inconclusas de abril, mayo y junio de la vigencia 2022._x000a_* Acuse de aceptación de rendición contractual de abril, mayo y junio de la vigencia 2022._x000a_* Certificado postconflicto semestral 2022_x000a_* Certificado delitos contra la administración pública semestral 2022" xr:uid="{00000000-0004-0000-0000-000003000000}"/>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58"/>
  <sheetViews>
    <sheetView topLeftCell="D48" workbookViewId="0">
      <selection activeCell="F53" sqref="F53"/>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5.7109375" style="24" customWidth="1"/>
    <col min="8" max="8" width="31.140625" style="24" customWidth="1"/>
    <col min="9" max="9" width="51" style="24" customWidth="1"/>
    <col min="10" max="10" width="41.7109375" style="24" customWidth="1"/>
    <col min="11" max="16384" width="11.42578125" style="24"/>
  </cols>
  <sheetData>
    <row r="1" spans="1:10" ht="43.5" customHeight="1" x14ac:dyDescent="0.25">
      <c r="A1" s="317" t="s">
        <v>351</v>
      </c>
      <c r="B1" s="317"/>
      <c r="C1" s="317"/>
      <c r="D1" s="317"/>
      <c r="E1" s="317"/>
      <c r="F1" s="317"/>
      <c r="G1" s="317"/>
    </row>
    <row r="2" spans="1:10" ht="43.5" customHeight="1" x14ac:dyDescent="0.25">
      <c r="A2" s="317"/>
      <c r="B2" s="317"/>
      <c r="C2" s="317"/>
      <c r="D2" s="317"/>
      <c r="E2" s="317"/>
      <c r="F2" s="317"/>
      <c r="G2" s="317"/>
    </row>
    <row r="3" spans="1:10" ht="26.25" thickBot="1" x14ac:dyDescent="0.3">
      <c r="A3" s="318" t="s">
        <v>427</v>
      </c>
      <c r="B3" s="318"/>
      <c r="C3" s="318"/>
      <c r="D3" s="318"/>
      <c r="E3" s="318"/>
      <c r="F3" s="318"/>
      <c r="G3" s="318"/>
    </row>
    <row r="4" spans="1:10" ht="36.75" customHeight="1" thickTop="1" thickBot="1" x14ac:dyDescent="0.3">
      <c r="A4" s="327" t="s">
        <v>352</v>
      </c>
      <c r="B4" s="328"/>
      <c r="C4" s="68" t="s">
        <v>353</v>
      </c>
      <c r="D4" s="68" t="s">
        <v>354</v>
      </c>
      <c r="E4" s="68" t="s">
        <v>355</v>
      </c>
      <c r="F4" s="68" t="s">
        <v>356</v>
      </c>
      <c r="G4" s="68" t="s">
        <v>357</v>
      </c>
      <c r="H4" s="28" t="s">
        <v>358</v>
      </c>
      <c r="I4" s="265" t="s">
        <v>770</v>
      </c>
      <c r="J4" s="55" t="s">
        <v>358</v>
      </c>
    </row>
    <row r="5" spans="1:10" ht="86.25" customHeight="1" thickTop="1" thickBot="1" x14ac:dyDescent="0.3">
      <c r="A5" s="321">
        <v>1</v>
      </c>
      <c r="B5" s="329" t="s">
        <v>428</v>
      </c>
      <c r="C5" s="36" t="s">
        <v>429</v>
      </c>
      <c r="D5" s="39">
        <v>44562</v>
      </c>
      <c r="E5" s="39">
        <v>44591</v>
      </c>
      <c r="F5" s="36" t="s">
        <v>581</v>
      </c>
      <c r="G5" s="71"/>
      <c r="H5" s="32"/>
      <c r="I5" s="54"/>
      <c r="J5" s="32" t="s">
        <v>771</v>
      </c>
    </row>
    <row r="6" spans="1:10" ht="48.75" customHeight="1" thickTop="1" thickBot="1" x14ac:dyDescent="0.3">
      <c r="A6" s="322"/>
      <c r="B6" s="330"/>
      <c r="C6" s="36" t="s">
        <v>430</v>
      </c>
      <c r="D6" s="39">
        <v>44562</v>
      </c>
      <c r="E6" s="39">
        <v>44591</v>
      </c>
      <c r="F6" s="36" t="s">
        <v>431</v>
      </c>
      <c r="G6" s="71"/>
      <c r="H6" s="71"/>
      <c r="I6" s="54"/>
      <c r="J6" s="32" t="s">
        <v>771</v>
      </c>
    </row>
    <row r="7" spans="1:10" ht="50.25" customHeight="1" thickTop="1" thickBot="1" x14ac:dyDescent="0.3">
      <c r="A7" s="322"/>
      <c r="B7" s="330"/>
      <c r="C7" s="36" t="s">
        <v>432</v>
      </c>
      <c r="D7" s="39">
        <v>44562</v>
      </c>
      <c r="E7" s="39">
        <v>44926</v>
      </c>
      <c r="F7" s="36" t="s">
        <v>433</v>
      </c>
      <c r="G7" s="71"/>
      <c r="H7" s="71"/>
      <c r="I7" s="54"/>
      <c r="J7" s="32" t="s">
        <v>771</v>
      </c>
    </row>
    <row r="8" spans="1:10" ht="64.5" thickTop="1" thickBot="1" x14ac:dyDescent="0.3">
      <c r="A8" s="322"/>
      <c r="B8" s="330"/>
      <c r="C8" s="36" t="s">
        <v>434</v>
      </c>
      <c r="D8" s="39">
        <v>44562</v>
      </c>
      <c r="E8" s="39">
        <v>44591</v>
      </c>
      <c r="F8" s="36" t="s">
        <v>435</v>
      </c>
      <c r="G8" s="71"/>
      <c r="H8" s="71"/>
      <c r="I8" s="54"/>
      <c r="J8" s="32" t="s">
        <v>771</v>
      </c>
    </row>
    <row r="9" spans="1:10" ht="99.75" customHeight="1" thickTop="1" thickBot="1" x14ac:dyDescent="0.3">
      <c r="A9" s="322"/>
      <c r="B9" s="330"/>
      <c r="C9" s="36" t="s">
        <v>436</v>
      </c>
      <c r="D9" s="39">
        <v>44562</v>
      </c>
      <c r="E9" s="142">
        <v>44926</v>
      </c>
      <c r="F9" s="36" t="s">
        <v>584</v>
      </c>
      <c r="G9" s="138" t="s">
        <v>614</v>
      </c>
      <c r="H9" s="71"/>
      <c r="I9" s="54"/>
      <c r="J9" s="32" t="s">
        <v>771</v>
      </c>
    </row>
    <row r="10" spans="1:10" ht="48.75" thickTop="1" thickBot="1" x14ac:dyDescent="0.3">
      <c r="A10" s="322"/>
      <c r="B10" s="330"/>
      <c r="C10" s="36" t="s">
        <v>437</v>
      </c>
      <c r="D10" s="39">
        <v>44562</v>
      </c>
      <c r="E10" s="39">
        <v>44592</v>
      </c>
      <c r="F10" s="36" t="s">
        <v>582</v>
      </c>
      <c r="G10" s="71"/>
      <c r="H10" s="71"/>
      <c r="I10" s="54"/>
      <c r="J10" s="32" t="s">
        <v>771</v>
      </c>
    </row>
    <row r="11" spans="1:10" ht="33" thickTop="1" thickBot="1" x14ac:dyDescent="0.3">
      <c r="A11" s="322"/>
      <c r="B11" s="330"/>
      <c r="C11" s="36" t="s">
        <v>438</v>
      </c>
      <c r="D11" s="39">
        <v>44562</v>
      </c>
      <c r="E11" s="39">
        <v>44592</v>
      </c>
      <c r="F11" s="36" t="s">
        <v>583</v>
      </c>
      <c r="G11" s="71"/>
      <c r="H11" s="71"/>
      <c r="I11" s="54"/>
      <c r="J11" s="32" t="s">
        <v>771</v>
      </c>
    </row>
    <row r="12" spans="1:10" ht="80.25" thickTop="1" thickBot="1" x14ac:dyDescent="0.3">
      <c r="A12" s="322"/>
      <c r="B12" s="330"/>
      <c r="C12" s="36" t="s">
        <v>439</v>
      </c>
      <c r="D12" s="39">
        <v>44562</v>
      </c>
      <c r="E12" s="39">
        <v>44926</v>
      </c>
      <c r="F12" s="36" t="s">
        <v>440</v>
      </c>
      <c r="G12" s="138" t="s">
        <v>615</v>
      </c>
      <c r="H12" s="71"/>
      <c r="I12" s="54"/>
      <c r="J12" s="32" t="s">
        <v>771</v>
      </c>
    </row>
    <row r="13" spans="1:10" ht="95.25" customHeight="1" thickTop="1" thickBot="1" x14ac:dyDescent="0.3">
      <c r="A13" s="322"/>
      <c r="B13" s="330"/>
      <c r="C13" s="36" t="s">
        <v>441</v>
      </c>
      <c r="D13" s="39">
        <v>44562</v>
      </c>
      <c r="E13" s="39">
        <v>44926</v>
      </c>
      <c r="F13" s="36" t="s">
        <v>442</v>
      </c>
      <c r="G13" s="138" t="s">
        <v>618</v>
      </c>
      <c r="H13" s="71"/>
      <c r="I13" s="54"/>
      <c r="J13" s="32" t="s">
        <v>771</v>
      </c>
    </row>
    <row r="14" spans="1:10" ht="125.25" customHeight="1" thickTop="1" thickBot="1" x14ac:dyDescent="0.3">
      <c r="A14" s="322"/>
      <c r="B14" s="330"/>
      <c r="C14" s="36" t="s">
        <v>443</v>
      </c>
      <c r="D14" s="39">
        <v>44562</v>
      </c>
      <c r="E14" s="39">
        <v>44926</v>
      </c>
      <c r="F14" s="36" t="s">
        <v>444</v>
      </c>
      <c r="G14" s="138" t="s">
        <v>617</v>
      </c>
      <c r="H14" s="143" t="s">
        <v>616</v>
      </c>
      <c r="I14" s="54"/>
      <c r="J14" s="32" t="s">
        <v>771</v>
      </c>
    </row>
    <row r="15" spans="1:10" ht="86.25" customHeight="1" thickTop="1" thickBot="1" x14ac:dyDescent="0.3">
      <c r="A15" s="322"/>
      <c r="B15" s="330"/>
      <c r="C15" s="36" t="s">
        <v>445</v>
      </c>
      <c r="D15" s="39">
        <v>44562</v>
      </c>
      <c r="E15" s="39">
        <v>44926</v>
      </c>
      <c r="F15" s="36" t="s">
        <v>619</v>
      </c>
      <c r="G15" s="36" t="s">
        <v>619</v>
      </c>
      <c r="H15" s="71"/>
      <c r="I15" s="54"/>
      <c r="J15" s="32" t="s">
        <v>771</v>
      </c>
    </row>
    <row r="16" spans="1:10" ht="69" customHeight="1" thickTop="1" thickBot="1" x14ac:dyDescent="0.3">
      <c r="A16" s="322"/>
      <c r="B16" s="330"/>
      <c r="C16" s="36" t="s">
        <v>446</v>
      </c>
      <c r="D16" s="39">
        <v>44562</v>
      </c>
      <c r="E16" s="39">
        <v>44926</v>
      </c>
      <c r="F16" s="36" t="s">
        <v>447</v>
      </c>
      <c r="G16" s="138" t="s">
        <v>620</v>
      </c>
      <c r="H16" s="71"/>
      <c r="I16" s="54"/>
      <c r="J16" s="32" t="s">
        <v>771</v>
      </c>
    </row>
    <row r="17" spans="1:10" ht="50.25" customHeight="1" thickTop="1" thickBot="1" x14ac:dyDescent="0.3">
      <c r="A17" s="322"/>
      <c r="B17" s="330"/>
      <c r="C17" s="36" t="s">
        <v>448</v>
      </c>
      <c r="D17" s="39">
        <v>44562</v>
      </c>
      <c r="E17" s="39">
        <v>44926</v>
      </c>
      <c r="F17" s="36" t="s">
        <v>449</v>
      </c>
      <c r="G17" s="71" t="s">
        <v>585</v>
      </c>
      <c r="H17" s="71"/>
      <c r="I17" s="54"/>
      <c r="J17" s="32" t="s">
        <v>771</v>
      </c>
    </row>
    <row r="18" spans="1:10" ht="127.5" thickTop="1" thickBot="1" x14ac:dyDescent="0.3">
      <c r="A18" s="322"/>
      <c r="B18" s="330"/>
      <c r="C18" s="36" t="s">
        <v>450</v>
      </c>
      <c r="D18" s="39">
        <v>44562</v>
      </c>
      <c r="E18" s="39">
        <v>44926</v>
      </c>
      <c r="F18" s="36" t="s">
        <v>586</v>
      </c>
      <c r="G18" s="138" t="s">
        <v>622</v>
      </c>
      <c r="H18" s="143" t="s">
        <v>621</v>
      </c>
      <c r="I18" s="54"/>
      <c r="J18" s="32" t="s">
        <v>771</v>
      </c>
    </row>
    <row r="19" spans="1:10" ht="48.75" thickTop="1" thickBot="1" x14ac:dyDescent="0.3">
      <c r="A19" s="322"/>
      <c r="B19" s="330"/>
      <c r="C19" s="36" t="s">
        <v>451</v>
      </c>
      <c r="D19" s="39">
        <v>44562</v>
      </c>
      <c r="E19" s="39">
        <v>44926</v>
      </c>
      <c r="F19" s="51"/>
      <c r="G19" s="103"/>
      <c r="H19" s="71"/>
      <c r="I19" s="54"/>
      <c r="J19" s="32" t="s">
        <v>771</v>
      </c>
    </row>
    <row r="20" spans="1:10" ht="118.5" customHeight="1" thickTop="1" thickBot="1" x14ac:dyDescent="0.3">
      <c r="A20" s="322"/>
      <c r="B20" s="330"/>
      <c r="C20" s="36" t="s">
        <v>452</v>
      </c>
      <c r="D20" s="39">
        <v>44562</v>
      </c>
      <c r="E20" s="39">
        <v>44926</v>
      </c>
      <c r="F20" s="36" t="s">
        <v>453</v>
      </c>
      <c r="G20" s="36" t="s">
        <v>624</v>
      </c>
      <c r="H20" s="138" t="s">
        <v>623</v>
      </c>
      <c r="I20" s="54"/>
      <c r="J20" s="32" t="s">
        <v>771</v>
      </c>
    </row>
    <row r="21" spans="1:10" ht="138" customHeight="1" thickTop="1" thickBot="1" x14ac:dyDescent="0.3">
      <c r="A21" s="322"/>
      <c r="B21" s="330"/>
      <c r="C21" s="36" t="s">
        <v>454</v>
      </c>
      <c r="D21" s="39">
        <v>44562</v>
      </c>
      <c r="E21" s="39">
        <v>44742</v>
      </c>
      <c r="F21" s="36" t="s">
        <v>455</v>
      </c>
      <c r="G21" s="36" t="s">
        <v>626</v>
      </c>
      <c r="H21" s="143" t="s">
        <v>625</v>
      </c>
      <c r="I21" s="54"/>
      <c r="J21" s="32" t="s">
        <v>771</v>
      </c>
    </row>
    <row r="22" spans="1:10" ht="48.75" thickTop="1" thickBot="1" x14ac:dyDescent="0.3">
      <c r="A22" s="322"/>
      <c r="B22" s="330"/>
      <c r="C22" s="36" t="s">
        <v>456</v>
      </c>
      <c r="D22" s="39">
        <v>44562</v>
      </c>
      <c r="E22" s="39">
        <v>44591</v>
      </c>
      <c r="F22" s="103" t="s">
        <v>593</v>
      </c>
      <c r="G22" s="36"/>
      <c r="H22" s="71"/>
      <c r="I22" s="54"/>
      <c r="J22" s="32" t="s">
        <v>771</v>
      </c>
    </row>
    <row r="23" spans="1:10" ht="138.75" customHeight="1" thickTop="1" thickBot="1" x14ac:dyDescent="0.3">
      <c r="A23" s="322"/>
      <c r="B23" s="330"/>
      <c r="C23" s="36" t="s">
        <v>457</v>
      </c>
      <c r="D23" s="39">
        <v>44562</v>
      </c>
      <c r="E23" s="39">
        <v>44926</v>
      </c>
      <c r="F23" s="36" t="s">
        <v>458</v>
      </c>
      <c r="G23" s="138" t="s">
        <v>627</v>
      </c>
      <c r="H23" s="138" t="s">
        <v>628</v>
      </c>
      <c r="I23" s="54"/>
      <c r="J23" s="32" t="s">
        <v>771</v>
      </c>
    </row>
    <row r="24" spans="1:10" ht="48.75" thickTop="1" thickBot="1" x14ac:dyDescent="0.3">
      <c r="A24" s="322"/>
      <c r="B24" s="330"/>
      <c r="C24" s="36" t="s">
        <v>459</v>
      </c>
      <c r="D24" s="39">
        <v>44562</v>
      </c>
      <c r="E24" s="39">
        <v>44926</v>
      </c>
      <c r="F24" s="36" t="s">
        <v>591</v>
      </c>
      <c r="G24" s="36" t="s">
        <v>591</v>
      </c>
      <c r="H24" s="138" t="s">
        <v>629</v>
      </c>
      <c r="I24" s="54"/>
      <c r="J24" s="32" t="s">
        <v>771</v>
      </c>
    </row>
    <row r="25" spans="1:10" ht="111.75" thickTop="1" thickBot="1" x14ac:dyDescent="0.3">
      <c r="A25" s="322"/>
      <c r="B25" s="330"/>
      <c r="C25" s="36" t="s">
        <v>460</v>
      </c>
      <c r="D25" s="39">
        <v>44562</v>
      </c>
      <c r="E25" s="39">
        <v>44926</v>
      </c>
      <c r="F25" s="36" t="s">
        <v>587</v>
      </c>
      <c r="G25" s="36" t="s">
        <v>630</v>
      </c>
      <c r="H25" s="138" t="s">
        <v>631</v>
      </c>
      <c r="I25" s="54"/>
      <c r="J25" s="32" t="s">
        <v>771</v>
      </c>
    </row>
    <row r="26" spans="1:10" ht="64.5" thickTop="1" thickBot="1" x14ac:dyDescent="0.3">
      <c r="A26" s="322"/>
      <c r="B26" s="330"/>
      <c r="C26" s="36" t="s">
        <v>461</v>
      </c>
      <c r="D26" s="39">
        <v>44621</v>
      </c>
      <c r="E26" s="39">
        <v>44772</v>
      </c>
      <c r="F26" s="36" t="s">
        <v>462</v>
      </c>
      <c r="G26" s="138" t="s">
        <v>632</v>
      </c>
      <c r="H26" s="138" t="s">
        <v>633</v>
      </c>
      <c r="I26" s="54"/>
      <c r="J26" s="32" t="s">
        <v>771</v>
      </c>
    </row>
    <row r="27" spans="1:10" ht="70.5" customHeight="1" thickTop="1" thickBot="1" x14ac:dyDescent="0.3">
      <c r="A27" s="322"/>
      <c r="B27" s="330"/>
      <c r="C27" s="36" t="s">
        <v>463</v>
      </c>
      <c r="D27" s="39">
        <v>44682</v>
      </c>
      <c r="E27" s="39">
        <v>44742</v>
      </c>
      <c r="F27" s="36"/>
      <c r="G27" s="36" t="s">
        <v>588</v>
      </c>
      <c r="H27" s="71" t="s">
        <v>589</v>
      </c>
      <c r="I27" s="54"/>
      <c r="J27" s="32" t="s">
        <v>771</v>
      </c>
    </row>
    <row r="28" spans="1:10" ht="48.75" thickTop="1" thickBot="1" x14ac:dyDescent="0.3">
      <c r="A28" s="322"/>
      <c r="B28" s="330"/>
      <c r="C28" s="36" t="s">
        <v>464</v>
      </c>
      <c r="D28" s="39">
        <v>44743</v>
      </c>
      <c r="E28" s="39">
        <v>44834</v>
      </c>
      <c r="F28" s="36"/>
      <c r="G28" s="36" t="s">
        <v>590</v>
      </c>
      <c r="H28" s="71" t="s">
        <v>572</v>
      </c>
      <c r="I28" s="54"/>
      <c r="J28" s="32" t="s">
        <v>771</v>
      </c>
    </row>
    <row r="29" spans="1:10" ht="52.5" customHeight="1" thickTop="1" thickBot="1" x14ac:dyDescent="0.3">
      <c r="A29" s="322"/>
      <c r="B29" s="330"/>
      <c r="C29" s="36" t="s">
        <v>465</v>
      </c>
      <c r="D29" s="39">
        <v>44743</v>
      </c>
      <c r="E29" s="39">
        <v>44834</v>
      </c>
      <c r="F29" s="70"/>
      <c r="G29" s="36" t="s">
        <v>592</v>
      </c>
      <c r="H29" s="71" t="s">
        <v>572</v>
      </c>
      <c r="I29" s="54"/>
      <c r="J29" s="32" t="s">
        <v>771</v>
      </c>
    </row>
    <row r="30" spans="1:10" ht="61.5" customHeight="1" thickTop="1" thickBot="1" x14ac:dyDescent="0.3">
      <c r="A30" s="322"/>
      <c r="B30" s="330"/>
      <c r="C30" s="36" t="s">
        <v>466</v>
      </c>
      <c r="D30" s="39">
        <v>44743</v>
      </c>
      <c r="E30" s="97">
        <v>44772</v>
      </c>
      <c r="F30" s="67"/>
      <c r="G30" s="98" t="s">
        <v>772</v>
      </c>
      <c r="H30" s="71"/>
      <c r="I30" s="54"/>
      <c r="J30" s="32" t="s">
        <v>771</v>
      </c>
    </row>
    <row r="31" spans="1:10" ht="17.25" thickTop="1" thickBot="1" x14ac:dyDescent="0.3">
      <c r="A31" s="322"/>
      <c r="B31" s="330"/>
      <c r="C31" s="36" t="s">
        <v>467</v>
      </c>
      <c r="D31" s="39">
        <v>44743</v>
      </c>
      <c r="E31" s="97">
        <v>44772</v>
      </c>
      <c r="F31" s="67"/>
      <c r="G31" s="99"/>
      <c r="H31" s="71"/>
      <c r="I31" s="54"/>
      <c r="J31" s="32" t="s">
        <v>771</v>
      </c>
    </row>
    <row r="32" spans="1:10" ht="48.75" thickTop="1" thickBot="1" x14ac:dyDescent="0.3">
      <c r="A32" s="322"/>
      <c r="B32" s="330"/>
      <c r="C32" s="36" t="s">
        <v>468</v>
      </c>
      <c r="D32" s="39">
        <v>44743</v>
      </c>
      <c r="E32" s="97">
        <v>44834</v>
      </c>
      <c r="F32" s="67"/>
      <c r="G32" s="99"/>
      <c r="H32" s="71"/>
      <c r="I32" s="54"/>
      <c r="J32" s="32" t="s">
        <v>771</v>
      </c>
    </row>
    <row r="33" spans="1:10" ht="17.25" thickTop="1" thickBot="1" x14ac:dyDescent="0.3">
      <c r="A33" s="322"/>
      <c r="B33" s="330"/>
      <c r="C33" s="36" t="s">
        <v>469</v>
      </c>
      <c r="D33" s="39">
        <v>44743</v>
      </c>
      <c r="E33" s="39">
        <v>44773</v>
      </c>
      <c r="F33" s="71"/>
      <c r="G33" s="71"/>
      <c r="H33" s="71"/>
      <c r="I33" s="54"/>
      <c r="J33" s="32" t="s">
        <v>771</v>
      </c>
    </row>
    <row r="34" spans="1:10" ht="64.5" thickTop="1" thickBot="1" x14ac:dyDescent="0.3">
      <c r="A34" s="322"/>
      <c r="B34" s="330"/>
      <c r="C34" s="36" t="s">
        <v>470</v>
      </c>
      <c r="D34" s="39">
        <v>44743</v>
      </c>
      <c r="E34" s="39">
        <v>44772</v>
      </c>
      <c r="F34" s="36"/>
      <c r="G34" s="71"/>
      <c r="H34" s="71"/>
      <c r="I34" s="54"/>
      <c r="J34" s="32" t="s">
        <v>771</v>
      </c>
    </row>
    <row r="35" spans="1:10" ht="33" thickTop="1" thickBot="1" x14ac:dyDescent="0.3">
      <c r="A35" s="322"/>
      <c r="B35" s="330"/>
      <c r="C35" s="36" t="s">
        <v>471</v>
      </c>
      <c r="D35" s="39">
        <v>44774</v>
      </c>
      <c r="E35" s="39">
        <v>44834</v>
      </c>
      <c r="F35" s="36"/>
      <c r="G35" s="71"/>
      <c r="H35" s="71"/>
      <c r="I35" s="54"/>
      <c r="J35" s="32" t="s">
        <v>771</v>
      </c>
    </row>
    <row r="36" spans="1:10" ht="17.25" thickTop="1" thickBot="1" x14ac:dyDescent="0.3">
      <c r="A36" s="322"/>
      <c r="B36" s="330"/>
      <c r="C36" s="36" t="s">
        <v>472</v>
      </c>
      <c r="D36" s="39">
        <v>44805</v>
      </c>
      <c r="E36" s="39">
        <v>44834</v>
      </c>
      <c r="F36" s="36"/>
      <c r="G36" s="71"/>
      <c r="H36" s="71"/>
      <c r="I36" s="54"/>
      <c r="J36" s="32" t="s">
        <v>771</v>
      </c>
    </row>
    <row r="37" spans="1:10" ht="64.5" thickTop="1" thickBot="1" x14ac:dyDescent="0.3">
      <c r="A37" s="322"/>
      <c r="B37" s="330"/>
      <c r="C37" s="36" t="s">
        <v>473</v>
      </c>
      <c r="D37" s="39">
        <v>44835</v>
      </c>
      <c r="E37" s="39">
        <v>44926</v>
      </c>
      <c r="F37" s="36"/>
      <c r="G37" s="71"/>
      <c r="H37" s="71"/>
      <c r="I37" s="54"/>
      <c r="J37" s="32" t="s">
        <v>771</v>
      </c>
    </row>
    <row r="38" spans="1:10" ht="33" thickTop="1" thickBot="1" x14ac:dyDescent="0.3">
      <c r="A38" s="322"/>
      <c r="B38" s="330"/>
      <c r="C38" s="36" t="s">
        <v>474</v>
      </c>
      <c r="D38" s="39">
        <v>44835</v>
      </c>
      <c r="E38" s="39">
        <v>44864</v>
      </c>
      <c r="F38" s="36"/>
      <c r="G38" s="71"/>
      <c r="H38" s="71"/>
      <c r="I38" s="54"/>
      <c r="J38" s="32" t="s">
        <v>771</v>
      </c>
    </row>
    <row r="39" spans="1:10" ht="64.5" thickTop="1" thickBot="1" x14ac:dyDescent="0.3">
      <c r="A39" s="322"/>
      <c r="B39" s="330"/>
      <c r="C39" s="36" t="s">
        <v>475</v>
      </c>
      <c r="D39" s="39">
        <v>44835</v>
      </c>
      <c r="E39" s="39">
        <v>44865</v>
      </c>
      <c r="F39" s="36"/>
      <c r="G39" s="71"/>
      <c r="H39" s="71"/>
      <c r="I39" s="54"/>
      <c r="J39" s="32" t="s">
        <v>771</v>
      </c>
    </row>
    <row r="40" spans="1:10" ht="17.25" thickTop="1" thickBot="1" x14ac:dyDescent="0.3">
      <c r="A40" s="322"/>
      <c r="B40" s="330"/>
      <c r="C40" s="36" t="s">
        <v>476</v>
      </c>
      <c r="D40" s="39">
        <v>44835</v>
      </c>
      <c r="E40" s="39" t="s">
        <v>477</v>
      </c>
      <c r="F40" s="36"/>
      <c r="G40" s="71"/>
      <c r="H40" s="71"/>
      <c r="I40" s="54"/>
      <c r="J40" s="32" t="s">
        <v>771</v>
      </c>
    </row>
    <row r="41" spans="1:10" ht="33" thickTop="1" thickBot="1" x14ac:dyDescent="0.3">
      <c r="A41" s="322"/>
      <c r="B41" s="330"/>
      <c r="C41" s="36" t="s">
        <v>478</v>
      </c>
      <c r="D41" s="39">
        <v>44866</v>
      </c>
      <c r="E41" s="39">
        <v>44895</v>
      </c>
      <c r="F41" s="36"/>
      <c r="G41" s="71"/>
      <c r="H41" s="71"/>
      <c r="I41" s="54"/>
      <c r="J41" s="32" t="s">
        <v>771</v>
      </c>
    </row>
    <row r="42" spans="1:10" ht="17.25" thickTop="1" thickBot="1" x14ac:dyDescent="0.3">
      <c r="A42" s="322"/>
      <c r="B42" s="330"/>
      <c r="C42" s="36" t="s">
        <v>479</v>
      </c>
      <c r="D42" s="39">
        <v>44866</v>
      </c>
      <c r="E42" s="39">
        <v>44895</v>
      </c>
      <c r="F42" s="36"/>
      <c r="G42" s="71"/>
      <c r="H42" s="71"/>
      <c r="I42" s="54"/>
      <c r="J42" s="32" t="s">
        <v>771</v>
      </c>
    </row>
    <row r="43" spans="1:10" ht="17.25" thickTop="1" thickBot="1" x14ac:dyDescent="0.3">
      <c r="A43" s="322"/>
      <c r="B43" s="330"/>
      <c r="C43" s="36" t="s">
        <v>480</v>
      </c>
      <c r="D43" s="39">
        <v>44866</v>
      </c>
      <c r="E43" s="39">
        <v>44926</v>
      </c>
      <c r="F43" s="36"/>
      <c r="G43" s="71"/>
      <c r="H43" s="71"/>
      <c r="I43" s="54"/>
      <c r="J43" s="32" t="s">
        <v>771</v>
      </c>
    </row>
    <row r="44" spans="1:10" ht="33" thickTop="1" thickBot="1" x14ac:dyDescent="0.3">
      <c r="A44" s="323"/>
      <c r="B44" s="331"/>
      <c r="C44" s="36" t="s">
        <v>481</v>
      </c>
      <c r="D44" s="39">
        <v>44896</v>
      </c>
      <c r="E44" s="39">
        <v>44926</v>
      </c>
      <c r="F44" s="36"/>
      <c r="G44" s="71"/>
      <c r="H44" s="71"/>
      <c r="I44" s="54"/>
      <c r="J44" s="32" t="s">
        <v>771</v>
      </c>
    </row>
    <row r="45" spans="1:10" ht="33" thickTop="1" thickBot="1" x14ac:dyDescent="0.3">
      <c r="A45" s="332">
        <v>2</v>
      </c>
      <c r="B45" s="329" t="s">
        <v>482</v>
      </c>
      <c r="C45" s="36" t="s">
        <v>483</v>
      </c>
      <c r="D45" s="39">
        <v>44621</v>
      </c>
      <c r="E45" s="39">
        <v>44650</v>
      </c>
      <c r="F45" s="36" t="s">
        <v>484</v>
      </c>
      <c r="G45" s="71"/>
      <c r="H45" s="71"/>
      <c r="I45" s="54"/>
      <c r="J45" s="32" t="s">
        <v>771</v>
      </c>
    </row>
    <row r="46" spans="1:10" ht="48.75" thickTop="1" thickBot="1" x14ac:dyDescent="0.3">
      <c r="A46" s="333"/>
      <c r="B46" s="330"/>
      <c r="C46" s="36" t="s">
        <v>485</v>
      </c>
      <c r="D46" s="39">
        <v>44621</v>
      </c>
      <c r="E46" s="39">
        <v>44650</v>
      </c>
      <c r="F46" s="36" t="s">
        <v>486</v>
      </c>
      <c r="G46" s="71"/>
      <c r="H46" s="71"/>
      <c r="I46" s="54"/>
      <c r="J46" s="32" t="s">
        <v>771</v>
      </c>
    </row>
    <row r="47" spans="1:10" ht="110.25" customHeight="1" thickTop="1" thickBot="1" x14ac:dyDescent="0.3">
      <c r="A47" s="333"/>
      <c r="B47" s="330"/>
      <c r="C47" s="36" t="s">
        <v>487</v>
      </c>
      <c r="D47" s="39">
        <v>44652</v>
      </c>
      <c r="E47" s="39">
        <v>44681</v>
      </c>
      <c r="F47" s="36"/>
      <c r="G47" s="36" t="s">
        <v>764</v>
      </c>
      <c r="H47" s="138" t="s">
        <v>634</v>
      </c>
      <c r="I47" s="54"/>
      <c r="J47" s="32" t="s">
        <v>771</v>
      </c>
    </row>
    <row r="48" spans="1:10" ht="89.25" customHeight="1" thickTop="1" thickBot="1" x14ac:dyDescent="0.3">
      <c r="A48" s="333"/>
      <c r="B48" s="330"/>
      <c r="C48" s="36" t="s">
        <v>488</v>
      </c>
      <c r="D48" s="39">
        <v>44682</v>
      </c>
      <c r="E48" s="39">
        <v>44711</v>
      </c>
      <c r="F48" s="36"/>
      <c r="G48" s="36" t="s">
        <v>765</v>
      </c>
      <c r="H48" s="138" t="s">
        <v>634</v>
      </c>
      <c r="I48" s="54"/>
      <c r="J48" s="32" t="s">
        <v>771</v>
      </c>
    </row>
    <row r="49" spans="1:10" ht="17.25" thickTop="1" thickBot="1" x14ac:dyDescent="0.3">
      <c r="A49" s="333"/>
      <c r="B49" s="330"/>
      <c r="C49" s="36" t="s">
        <v>489</v>
      </c>
      <c r="D49" s="39">
        <v>44743</v>
      </c>
      <c r="E49" s="39">
        <v>44772</v>
      </c>
      <c r="F49" s="36"/>
      <c r="G49" s="71"/>
      <c r="H49" s="71"/>
      <c r="I49" s="54"/>
      <c r="J49" s="32" t="s">
        <v>771</v>
      </c>
    </row>
    <row r="50" spans="1:10" ht="17.25" thickTop="1" thickBot="1" x14ac:dyDescent="0.3">
      <c r="A50" s="333"/>
      <c r="B50" s="330"/>
      <c r="C50" s="36" t="s">
        <v>490</v>
      </c>
      <c r="D50" s="39">
        <v>44805</v>
      </c>
      <c r="E50" s="39">
        <v>44834</v>
      </c>
      <c r="F50" s="36"/>
      <c r="G50" s="71"/>
      <c r="H50" s="71"/>
      <c r="I50" s="54"/>
      <c r="J50" s="32" t="s">
        <v>771</v>
      </c>
    </row>
    <row r="51" spans="1:10" ht="33" thickTop="1" thickBot="1" x14ac:dyDescent="0.3">
      <c r="A51" s="333"/>
      <c r="B51" s="330"/>
      <c r="C51" s="36" t="s">
        <v>491</v>
      </c>
      <c r="D51" s="39">
        <v>44805</v>
      </c>
      <c r="E51" s="39">
        <v>44834</v>
      </c>
      <c r="F51" s="51"/>
      <c r="G51" s="71"/>
      <c r="H51" s="71"/>
      <c r="I51" s="54"/>
      <c r="J51" s="32" t="s">
        <v>771</v>
      </c>
    </row>
    <row r="52" spans="1:10" ht="17.25" thickTop="1" thickBot="1" x14ac:dyDescent="0.3">
      <c r="A52" s="334"/>
      <c r="B52" s="331"/>
      <c r="C52" s="36" t="s">
        <v>492</v>
      </c>
      <c r="D52" s="39">
        <v>44835</v>
      </c>
      <c r="E52" s="39">
        <v>44864</v>
      </c>
      <c r="F52" s="51"/>
      <c r="G52" s="71"/>
      <c r="H52" s="71"/>
      <c r="I52" s="54"/>
      <c r="J52" s="32" t="s">
        <v>771</v>
      </c>
    </row>
    <row r="53" spans="1:10" ht="96" thickTop="1" thickBot="1" x14ac:dyDescent="0.3">
      <c r="A53" s="69">
        <v>3</v>
      </c>
      <c r="B53" s="70" t="s">
        <v>493</v>
      </c>
      <c r="C53" s="36" t="s">
        <v>494</v>
      </c>
      <c r="D53" s="39">
        <v>44774</v>
      </c>
      <c r="E53" s="39">
        <v>44803</v>
      </c>
      <c r="F53" s="49"/>
      <c r="G53" s="71"/>
      <c r="H53" s="71"/>
      <c r="I53" s="54"/>
      <c r="J53" s="32" t="s">
        <v>771</v>
      </c>
    </row>
    <row r="54" spans="1:10" ht="64.5" thickTop="1" thickBot="1" x14ac:dyDescent="0.3">
      <c r="A54" s="321">
        <v>4</v>
      </c>
      <c r="B54" s="324" t="s">
        <v>495</v>
      </c>
      <c r="C54" s="36" t="s">
        <v>496</v>
      </c>
      <c r="D54" s="39">
        <v>44743</v>
      </c>
      <c r="E54" s="39">
        <v>44772</v>
      </c>
      <c r="F54" s="49"/>
      <c r="G54" s="71"/>
      <c r="H54" s="71"/>
      <c r="I54" s="54"/>
      <c r="J54" s="32" t="s">
        <v>771</v>
      </c>
    </row>
    <row r="55" spans="1:10" ht="48.75" thickTop="1" thickBot="1" x14ac:dyDescent="0.3">
      <c r="A55" s="322"/>
      <c r="B55" s="325"/>
      <c r="C55" s="36" t="s">
        <v>497</v>
      </c>
      <c r="D55" s="39">
        <v>44774</v>
      </c>
      <c r="E55" s="39">
        <v>44803</v>
      </c>
      <c r="F55" s="49"/>
      <c r="G55" s="71"/>
      <c r="H55" s="71"/>
      <c r="I55" s="54"/>
      <c r="J55" s="32" t="s">
        <v>771</v>
      </c>
    </row>
    <row r="56" spans="1:10" ht="17.25" thickTop="1" thickBot="1" x14ac:dyDescent="0.3">
      <c r="A56" s="323"/>
      <c r="B56" s="326"/>
      <c r="C56" s="36" t="s">
        <v>498</v>
      </c>
      <c r="D56" s="39">
        <v>44835</v>
      </c>
      <c r="E56" s="39">
        <v>44864</v>
      </c>
      <c r="F56" s="49"/>
      <c r="G56" s="71"/>
      <c r="H56" s="71"/>
      <c r="I56" s="54"/>
      <c r="J56" s="32" t="s">
        <v>771</v>
      </c>
    </row>
    <row r="57" spans="1:10" ht="48.75" thickTop="1" thickBot="1" x14ac:dyDescent="0.3">
      <c r="A57" s="69">
        <v>5</v>
      </c>
      <c r="B57" s="36" t="s">
        <v>499</v>
      </c>
      <c r="C57" s="36" t="s">
        <v>500</v>
      </c>
      <c r="D57" s="39">
        <v>44774</v>
      </c>
      <c r="E57" s="39">
        <v>44865</v>
      </c>
      <c r="F57" s="52"/>
      <c r="G57" s="71"/>
      <c r="H57" s="71"/>
      <c r="I57" s="54"/>
      <c r="J57" s="32" t="s">
        <v>771</v>
      </c>
    </row>
    <row r="58" spans="1:10" ht="16.5" thickTop="1" x14ac:dyDescent="0.25"/>
  </sheetData>
  <mergeCells count="9">
    <mergeCell ref="A54:A56"/>
    <mergeCell ref="B54:B56"/>
    <mergeCell ref="A1:G2"/>
    <mergeCell ref="A3:G3"/>
    <mergeCell ref="A4:B4"/>
    <mergeCell ref="A5:A44"/>
    <mergeCell ref="B5:B44"/>
    <mergeCell ref="A45:A52"/>
    <mergeCell ref="B45:B52"/>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6"/>
  <sheetViews>
    <sheetView topLeftCell="D4" workbookViewId="0">
      <selection activeCell="D5" sqref="D5"/>
    </sheetView>
  </sheetViews>
  <sheetFormatPr baseColWidth="10" defaultColWidth="11.42578125" defaultRowHeight="15.75" x14ac:dyDescent="0.25"/>
  <cols>
    <col min="1" max="1" width="5.5703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7.42578125" style="24" customWidth="1"/>
    <col min="8" max="8" width="30" style="24" customWidth="1"/>
    <col min="9" max="9" width="49.5703125" style="24" customWidth="1"/>
    <col min="10" max="10" width="51" style="24" customWidth="1"/>
    <col min="11" max="16384" width="11.42578125" style="24"/>
  </cols>
  <sheetData>
    <row r="1" spans="1:10" ht="43.5" customHeight="1" x14ac:dyDescent="0.25">
      <c r="A1" s="317" t="s">
        <v>351</v>
      </c>
      <c r="B1" s="317"/>
      <c r="C1" s="317"/>
      <c r="D1" s="317"/>
      <c r="E1" s="317"/>
      <c r="F1" s="317"/>
      <c r="G1" s="317"/>
    </row>
    <row r="2" spans="1:10" ht="48.75" customHeight="1" x14ac:dyDescent="0.25">
      <c r="A2" s="317"/>
      <c r="B2" s="317"/>
      <c r="C2" s="317"/>
      <c r="D2" s="317"/>
      <c r="E2" s="317"/>
      <c r="F2" s="317"/>
      <c r="G2" s="317"/>
    </row>
    <row r="3" spans="1:10" ht="26.25" thickBot="1" x14ac:dyDescent="0.3">
      <c r="A3" s="318" t="s">
        <v>691</v>
      </c>
      <c r="B3" s="318"/>
      <c r="C3" s="318"/>
      <c r="D3" s="318"/>
      <c r="E3" s="318"/>
      <c r="F3" s="318"/>
      <c r="G3" s="318"/>
    </row>
    <row r="4" spans="1:10" ht="37.5" thickTop="1" thickBot="1" x14ac:dyDescent="0.3">
      <c r="A4" s="320" t="s">
        <v>352</v>
      </c>
      <c r="B4" s="320"/>
      <c r="C4" s="139" t="s">
        <v>353</v>
      </c>
      <c r="D4" s="139" t="s">
        <v>354</v>
      </c>
      <c r="E4" s="139" t="s">
        <v>355</v>
      </c>
      <c r="F4" s="139" t="s">
        <v>356</v>
      </c>
      <c r="G4" s="246" t="s">
        <v>357</v>
      </c>
      <c r="H4" s="55" t="s">
        <v>358</v>
      </c>
      <c r="I4" s="265" t="s">
        <v>770</v>
      </c>
      <c r="J4" s="55" t="s">
        <v>358</v>
      </c>
    </row>
    <row r="5" spans="1:10" s="243" customFormat="1" ht="185.25" customHeight="1" thickTop="1" thickBot="1" x14ac:dyDescent="0.3">
      <c r="A5" s="245">
        <v>1</v>
      </c>
      <c r="B5" s="34" t="s">
        <v>690</v>
      </c>
      <c r="C5" s="227" t="s">
        <v>689</v>
      </c>
      <c r="D5" s="244">
        <v>44562</v>
      </c>
      <c r="E5" s="35">
        <v>44926</v>
      </c>
      <c r="F5" s="103" t="s">
        <v>688</v>
      </c>
      <c r="G5" s="54" t="s">
        <v>687</v>
      </c>
      <c r="H5" s="242" t="s">
        <v>686</v>
      </c>
      <c r="I5" s="54"/>
      <c r="J5" s="32" t="s">
        <v>771</v>
      </c>
    </row>
    <row r="6" spans="1:10" ht="16.5" thickTop="1" x14ac:dyDescent="0.25"/>
  </sheetData>
  <mergeCells count="3">
    <mergeCell ref="A1:G2"/>
    <mergeCell ref="A3:G3"/>
    <mergeCell ref="A4:B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3"/>
  <sheetViews>
    <sheetView topLeftCell="G4" workbookViewId="0">
      <selection activeCell="I4" sqref="I4:J5"/>
    </sheetView>
  </sheetViews>
  <sheetFormatPr baseColWidth="10" defaultColWidth="11.42578125" defaultRowHeight="15.75" x14ac:dyDescent="0.25"/>
  <cols>
    <col min="1" max="1" width="5.5703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4" style="24" customWidth="1"/>
    <col min="8" max="8" width="44.5703125" style="24" customWidth="1"/>
    <col min="9" max="9" width="43.140625" style="24" customWidth="1"/>
    <col min="10" max="10" width="25.28515625" style="24" customWidth="1"/>
    <col min="11" max="16384" width="11.42578125" style="24"/>
  </cols>
  <sheetData>
    <row r="1" spans="1:10" x14ac:dyDescent="0.25">
      <c r="A1" s="317" t="s">
        <v>351</v>
      </c>
      <c r="B1" s="317"/>
      <c r="C1" s="317"/>
      <c r="D1" s="317"/>
      <c r="E1" s="317"/>
      <c r="F1" s="317"/>
      <c r="G1" s="317"/>
    </row>
    <row r="2" spans="1:10" x14ac:dyDescent="0.25">
      <c r="A2" s="317"/>
      <c r="B2" s="317"/>
      <c r="C2" s="317"/>
      <c r="D2" s="317"/>
      <c r="E2" s="317"/>
      <c r="F2" s="317"/>
      <c r="G2" s="317"/>
    </row>
    <row r="3" spans="1:10" ht="26.25" thickBot="1" x14ac:dyDescent="0.3">
      <c r="A3" s="318" t="s">
        <v>716</v>
      </c>
      <c r="B3" s="318"/>
      <c r="C3" s="318"/>
      <c r="D3" s="318"/>
      <c r="E3" s="318"/>
      <c r="F3" s="318"/>
      <c r="G3" s="318"/>
    </row>
    <row r="4" spans="1:10" ht="37.5" thickTop="1" thickBot="1" x14ac:dyDescent="0.3">
      <c r="A4" s="320" t="s">
        <v>352</v>
      </c>
      <c r="B4" s="320"/>
      <c r="C4" s="139" t="s">
        <v>353</v>
      </c>
      <c r="D4" s="139" t="s">
        <v>354</v>
      </c>
      <c r="E4" s="139" t="s">
        <v>355</v>
      </c>
      <c r="F4" s="139" t="s">
        <v>356</v>
      </c>
      <c r="G4" s="139" t="s">
        <v>357</v>
      </c>
      <c r="H4" s="28" t="s">
        <v>358</v>
      </c>
      <c r="I4" s="265" t="s">
        <v>770</v>
      </c>
      <c r="J4" s="55" t="s">
        <v>358</v>
      </c>
    </row>
    <row r="5" spans="1:10" s="243" customFormat="1" ht="212.25" customHeight="1" thickTop="1" thickBot="1" x14ac:dyDescent="0.3">
      <c r="A5" s="33">
        <v>1</v>
      </c>
      <c r="B5" s="251" t="s">
        <v>715</v>
      </c>
      <c r="C5" s="250" t="s">
        <v>714</v>
      </c>
      <c r="D5" s="249">
        <v>44805</v>
      </c>
      <c r="E5" s="249">
        <v>44926</v>
      </c>
      <c r="F5" s="248"/>
      <c r="G5" s="36" t="s">
        <v>708</v>
      </c>
      <c r="H5" s="254"/>
      <c r="I5" s="54"/>
      <c r="J5" s="32" t="s">
        <v>771</v>
      </c>
    </row>
    <row r="6" spans="1:10" s="243" customFormat="1" ht="175.5" customHeight="1" thickTop="1" thickBot="1" x14ac:dyDescent="0.3">
      <c r="A6" s="33">
        <v>2</v>
      </c>
      <c r="B6" s="251" t="s">
        <v>713</v>
      </c>
      <c r="C6" s="250" t="s">
        <v>712</v>
      </c>
      <c r="D6" s="249">
        <v>44805</v>
      </c>
      <c r="E6" s="249">
        <v>44926</v>
      </c>
      <c r="F6" s="248"/>
      <c r="G6" s="36" t="s">
        <v>708</v>
      </c>
      <c r="H6" s="36" t="s">
        <v>711</v>
      </c>
      <c r="I6" s="54"/>
      <c r="J6" s="32" t="s">
        <v>771</v>
      </c>
    </row>
    <row r="7" spans="1:10" ht="143.25" thickTop="1" thickBot="1" x14ac:dyDescent="0.3">
      <c r="A7" s="33">
        <v>3</v>
      </c>
      <c r="B7" s="251" t="s">
        <v>710</v>
      </c>
      <c r="C7" s="250" t="s">
        <v>709</v>
      </c>
      <c r="D7" s="249">
        <v>44805</v>
      </c>
      <c r="E7" s="249">
        <v>44926</v>
      </c>
      <c r="F7" s="248"/>
      <c r="G7" s="36" t="s">
        <v>708</v>
      </c>
      <c r="H7" s="253"/>
      <c r="I7" s="54"/>
      <c r="J7" s="32" t="s">
        <v>771</v>
      </c>
    </row>
    <row r="8" spans="1:10" ht="111.75" thickTop="1" thickBot="1" x14ac:dyDescent="0.3">
      <c r="A8" s="69">
        <v>4</v>
      </c>
      <c r="B8" s="251" t="s">
        <v>707</v>
      </c>
      <c r="C8" s="250" t="s">
        <v>703</v>
      </c>
      <c r="D8" s="249">
        <v>44805</v>
      </c>
      <c r="E8" s="249">
        <v>44926</v>
      </c>
      <c r="F8" s="248"/>
      <c r="G8" s="36" t="s">
        <v>706</v>
      </c>
      <c r="H8" s="247" t="s">
        <v>705</v>
      </c>
      <c r="I8" s="54"/>
      <c r="J8" s="32" t="s">
        <v>771</v>
      </c>
    </row>
    <row r="9" spans="1:10" ht="64.5" thickTop="1" thickBot="1" x14ac:dyDescent="0.3">
      <c r="A9" s="33">
        <v>5</v>
      </c>
      <c r="B9" s="251" t="s">
        <v>704</v>
      </c>
      <c r="C9" s="250" t="s">
        <v>703</v>
      </c>
      <c r="D9" s="249">
        <v>44805</v>
      </c>
      <c r="E9" s="249">
        <v>44926</v>
      </c>
      <c r="F9" s="248"/>
      <c r="G9" s="36" t="s">
        <v>702</v>
      </c>
      <c r="H9" s="247" t="s">
        <v>701</v>
      </c>
      <c r="I9" s="54"/>
      <c r="J9" s="32" t="s">
        <v>771</v>
      </c>
    </row>
    <row r="10" spans="1:10" ht="33" thickTop="1" thickBot="1" x14ac:dyDescent="0.3">
      <c r="A10" s="69">
        <v>6</v>
      </c>
      <c r="B10" s="251" t="s">
        <v>700</v>
      </c>
      <c r="C10" s="250" t="s">
        <v>699</v>
      </c>
      <c r="D10" s="249">
        <v>44805</v>
      </c>
      <c r="E10" s="249">
        <v>44926</v>
      </c>
      <c r="F10" s="252"/>
      <c r="G10" s="37"/>
      <c r="H10" s="52"/>
      <c r="I10" s="54"/>
      <c r="J10" s="32" t="s">
        <v>771</v>
      </c>
    </row>
    <row r="11" spans="1:10" ht="64.5" thickTop="1" thickBot="1" x14ac:dyDescent="0.3">
      <c r="A11" s="69">
        <v>7</v>
      </c>
      <c r="B11" s="251" t="s">
        <v>698</v>
      </c>
      <c r="C11" s="250" t="s">
        <v>697</v>
      </c>
      <c r="D11" s="249">
        <v>44805</v>
      </c>
      <c r="E11" s="249">
        <v>44926</v>
      </c>
      <c r="F11" s="248"/>
      <c r="G11" s="36" t="s">
        <v>696</v>
      </c>
      <c r="H11" s="247" t="s">
        <v>692</v>
      </c>
      <c r="I11" s="54"/>
      <c r="J11" s="32" t="s">
        <v>771</v>
      </c>
    </row>
    <row r="12" spans="1:10" ht="64.5" thickTop="1" thickBot="1" x14ac:dyDescent="0.3">
      <c r="A12" s="33">
        <v>8</v>
      </c>
      <c r="B12" s="251" t="s">
        <v>695</v>
      </c>
      <c r="C12" s="250" t="s">
        <v>694</v>
      </c>
      <c r="D12" s="249">
        <v>44805</v>
      </c>
      <c r="E12" s="249">
        <v>44926</v>
      </c>
      <c r="F12" s="248"/>
      <c r="G12" s="36" t="s">
        <v>693</v>
      </c>
      <c r="H12" s="247" t="s">
        <v>692</v>
      </c>
      <c r="I12" s="54"/>
      <c r="J12" s="32" t="s">
        <v>771</v>
      </c>
    </row>
    <row r="13" spans="1:10" ht="16.5" thickTop="1" x14ac:dyDescent="0.25"/>
  </sheetData>
  <mergeCells count="3">
    <mergeCell ref="A1:G2"/>
    <mergeCell ref="A3:G3"/>
    <mergeCell ref="A4:B4"/>
  </mergeCells>
  <hyperlinks>
    <hyperlink ref="H6" r:id="rId1" display="https://alimentosparaaprender-my.sharepoint.com/:x:/g/personal/hcely-contr_alimentosparaaprender_gov_co/ESbGPK8c5h9BkEaXt-LGhz4BtF9SjumD0_hi3HGauTXmzg?e=B1xKeP" xr:uid="{00000000-0004-0000-0B00-000000000000}"/>
    <hyperlink ref="H8" r:id="rId2" display="https://alimentosparaaprender-my.sharepoint.com/:w:/g/personal/hcely-contr_alimentosparaaprender_gov_co/ESXkZlR1UJtOr9Pv78ghTiwB5LAhJEZEDqhIw5vFTfq6Iw?e=fAv54g" xr:uid="{00000000-0004-0000-0B00-000001000000}"/>
    <hyperlink ref="H9" r:id="rId3" display="https://alimentosparaaprender-my.sharepoint.com/:w:/g/personal/hcely-contr_alimentosparaaprender_gov_co/EYT_SQj09YZJpjmt0E0BMYgBX6JAbp5TBJQNMi1nY-5Czg?e=0GskFS" xr:uid="{00000000-0004-0000-0B00-000002000000}"/>
    <hyperlink ref="H11" r:id="rId4" display="https://alimentosparaaprender-my.sharepoint.com/:w:/g/personal/hcely-contr_alimentosparaaprender_gov_co/ESEQISsMfhpOh74Qzlvoni0BOG5jFywv43xWDx8SQvqs1g?e=6sjjBq" xr:uid="{00000000-0004-0000-0B00-000003000000}"/>
    <hyperlink ref="H12" r:id="rId5" display="https://alimentosparaaprender-my.sharepoint.com/:w:/g/personal/hcely-contr_alimentosparaaprender_gov_co/ESEQISsMfhpOh74Qzlvoni0BOG5jFywv43xWDx8SQvqs1g?e=RPLfRO" xr:uid="{00000000-0004-0000-0B00-000004000000}"/>
  </hyperlinks>
  <pageMargins left="0.7" right="0.7" top="0.75" bottom="0.75" header="0.3" footer="0.3"/>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17"/>
  <sheetViews>
    <sheetView topLeftCell="G3" workbookViewId="0">
      <selection activeCell="I6" sqref="I6:J16"/>
    </sheetView>
  </sheetViews>
  <sheetFormatPr baseColWidth="10" defaultColWidth="11.42578125" defaultRowHeight="15.75" x14ac:dyDescent="0.25"/>
  <cols>
    <col min="1" max="1" width="5.5703125" style="24" customWidth="1"/>
    <col min="2" max="2" width="61.140625" style="24" customWidth="1"/>
    <col min="3" max="3" width="34.28515625" style="24" customWidth="1"/>
    <col min="4" max="4" width="15.42578125" style="26" customWidth="1"/>
    <col min="5" max="5" width="18.140625" style="26" customWidth="1"/>
    <col min="6" max="6" width="83.85546875" style="24" customWidth="1"/>
    <col min="7" max="7" width="52.42578125" style="24" customWidth="1"/>
    <col min="8" max="8" width="40.140625" style="24" customWidth="1"/>
    <col min="9" max="9" width="48.85546875" style="24" customWidth="1"/>
    <col min="10" max="10" width="42.5703125" style="24" customWidth="1"/>
    <col min="11" max="16384" width="11.42578125" style="24"/>
  </cols>
  <sheetData>
    <row r="1" spans="1:10" ht="42" customHeight="1" x14ac:dyDescent="0.25">
      <c r="A1" s="317" t="s">
        <v>351</v>
      </c>
      <c r="B1" s="317"/>
      <c r="C1" s="317"/>
      <c r="D1" s="317"/>
      <c r="E1" s="317"/>
      <c r="F1" s="317"/>
      <c r="G1" s="317"/>
    </row>
    <row r="2" spans="1:10" ht="42" customHeight="1" x14ac:dyDescent="0.25">
      <c r="A2" s="317"/>
      <c r="B2" s="317"/>
      <c r="C2" s="317"/>
      <c r="D2" s="317"/>
      <c r="E2" s="317"/>
      <c r="F2" s="317"/>
      <c r="G2" s="317"/>
    </row>
    <row r="3" spans="1:10" ht="26.25" thickBot="1" x14ac:dyDescent="0.3">
      <c r="A3" s="318" t="s">
        <v>758</v>
      </c>
      <c r="B3" s="318"/>
      <c r="C3" s="318"/>
      <c r="D3" s="318"/>
      <c r="E3" s="318"/>
      <c r="F3" s="318"/>
      <c r="G3" s="318"/>
    </row>
    <row r="4" spans="1:10" ht="37.5" customHeight="1" thickTop="1" thickBot="1" x14ac:dyDescent="0.3">
      <c r="A4" s="320" t="s">
        <v>352</v>
      </c>
      <c r="B4" s="320"/>
      <c r="C4" s="139" t="s">
        <v>353</v>
      </c>
      <c r="D4" s="139" t="s">
        <v>354</v>
      </c>
      <c r="E4" s="139" t="s">
        <v>355</v>
      </c>
      <c r="F4" s="139" t="s">
        <v>356</v>
      </c>
      <c r="G4" s="139" t="s">
        <v>357</v>
      </c>
      <c r="H4" s="28" t="s">
        <v>358</v>
      </c>
      <c r="I4" s="265" t="s">
        <v>770</v>
      </c>
      <c r="J4" s="55" t="s">
        <v>358</v>
      </c>
    </row>
    <row r="5" spans="1:10" s="243" customFormat="1" ht="80.25" thickTop="1" thickBot="1" x14ac:dyDescent="0.3">
      <c r="A5" s="245">
        <v>1</v>
      </c>
      <c r="B5" s="34" t="s">
        <v>757</v>
      </c>
      <c r="C5" s="227" t="s">
        <v>756</v>
      </c>
      <c r="D5" s="244">
        <v>44600</v>
      </c>
      <c r="E5" s="35">
        <v>44650</v>
      </c>
      <c r="F5" s="103" t="s">
        <v>755</v>
      </c>
      <c r="G5" s="263"/>
      <c r="H5" s="242"/>
      <c r="I5" s="54"/>
      <c r="J5" s="32" t="s">
        <v>771</v>
      </c>
    </row>
    <row r="6" spans="1:10" s="243" customFormat="1" ht="111.75" thickTop="1" thickBot="1" x14ac:dyDescent="0.3">
      <c r="A6" s="264">
        <v>2</v>
      </c>
      <c r="B6" s="34" t="s">
        <v>754</v>
      </c>
      <c r="C6" s="227" t="s">
        <v>753</v>
      </c>
      <c r="D6" s="244">
        <v>44601</v>
      </c>
      <c r="E6" s="35">
        <v>44650</v>
      </c>
      <c r="F6" s="103" t="s">
        <v>752</v>
      </c>
      <c r="G6" s="263"/>
      <c r="H6" s="242"/>
      <c r="I6" s="54"/>
      <c r="J6" s="32" t="s">
        <v>771</v>
      </c>
    </row>
    <row r="7" spans="1:10" ht="64.5" thickTop="1" thickBot="1" x14ac:dyDescent="0.3">
      <c r="A7" s="245">
        <v>3</v>
      </c>
      <c r="B7" s="34" t="s">
        <v>751</v>
      </c>
      <c r="C7" s="227" t="s">
        <v>750</v>
      </c>
      <c r="D7" s="244">
        <v>44562</v>
      </c>
      <c r="E7" s="35">
        <v>44650</v>
      </c>
      <c r="F7" s="37" t="s">
        <v>749</v>
      </c>
      <c r="G7" s="263"/>
      <c r="H7" s="242"/>
      <c r="I7" s="54"/>
      <c r="J7" s="32" t="s">
        <v>771</v>
      </c>
    </row>
    <row r="8" spans="1:10" ht="115.5" customHeight="1" thickTop="1" thickBot="1" x14ac:dyDescent="0.3">
      <c r="A8" s="33">
        <v>4</v>
      </c>
      <c r="B8" s="262" t="s">
        <v>748</v>
      </c>
      <c r="C8" s="261" t="s">
        <v>747</v>
      </c>
      <c r="D8" s="249">
        <v>44593</v>
      </c>
      <c r="E8" s="260">
        <v>44681</v>
      </c>
      <c r="F8" s="36"/>
      <c r="G8" s="36" t="s">
        <v>746</v>
      </c>
      <c r="H8" s="242" t="s">
        <v>745</v>
      </c>
      <c r="I8" s="54"/>
      <c r="J8" s="32" t="s">
        <v>771</v>
      </c>
    </row>
    <row r="9" spans="1:10" ht="64.5" thickTop="1" thickBot="1" x14ac:dyDescent="0.3">
      <c r="A9" s="69">
        <v>5</v>
      </c>
      <c r="B9" s="104" t="s">
        <v>744</v>
      </c>
      <c r="C9" s="233" t="s">
        <v>743</v>
      </c>
      <c r="D9" s="232">
        <v>44621</v>
      </c>
      <c r="E9" s="231">
        <v>44712</v>
      </c>
      <c r="F9" s="52"/>
      <c r="G9" s="36" t="s">
        <v>742</v>
      </c>
      <c r="H9" s="242" t="s">
        <v>741</v>
      </c>
      <c r="I9" s="54"/>
      <c r="J9" s="32" t="s">
        <v>771</v>
      </c>
    </row>
    <row r="10" spans="1:10" ht="48.75" thickTop="1" thickBot="1" x14ac:dyDescent="0.3">
      <c r="A10" s="33">
        <v>6</v>
      </c>
      <c r="B10" s="103" t="s">
        <v>740</v>
      </c>
      <c r="C10" s="233" t="s">
        <v>739</v>
      </c>
      <c r="D10" s="35">
        <v>44621</v>
      </c>
      <c r="E10" s="35">
        <v>44712</v>
      </c>
      <c r="F10" s="52"/>
      <c r="G10" s="36" t="s">
        <v>738</v>
      </c>
      <c r="H10" s="242" t="s">
        <v>737</v>
      </c>
      <c r="I10" s="54"/>
      <c r="J10" s="32" t="s">
        <v>771</v>
      </c>
    </row>
    <row r="11" spans="1:10" ht="64.5" thickTop="1" thickBot="1" x14ac:dyDescent="0.3">
      <c r="A11" s="69">
        <v>7</v>
      </c>
      <c r="B11" s="34" t="s">
        <v>736</v>
      </c>
      <c r="C11" s="227" t="s">
        <v>735</v>
      </c>
      <c r="D11" s="226">
        <v>44621</v>
      </c>
      <c r="E11" s="226">
        <v>44742</v>
      </c>
      <c r="F11" s="52"/>
      <c r="G11" s="36" t="s">
        <v>734</v>
      </c>
      <c r="H11" s="242" t="s">
        <v>733</v>
      </c>
      <c r="I11" s="54"/>
      <c r="J11" s="32" t="s">
        <v>771</v>
      </c>
    </row>
    <row r="12" spans="1:10" ht="48.75" thickTop="1" thickBot="1" x14ac:dyDescent="0.3">
      <c r="A12" s="33">
        <v>8</v>
      </c>
      <c r="B12" s="53" t="s">
        <v>732</v>
      </c>
      <c r="C12" s="141" t="s">
        <v>731</v>
      </c>
      <c r="D12" s="259">
        <v>44621</v>
      </c>
      <c r="E12" s="258">
        <v>44742</v>
      </c>
      <c r="F12" s="257"/>
      <c r="G12" s="36" t="s">
        <v>730</v>
      </c>
      <c r="H12" s="242" t="s">
        <v>729</v>
      </c>
      <c r="I12" s="54"/>
      <c r="J12" s="32" t="s">
        <v>771</v>
      </c>
    </row>
    <row r="13" spans="1:10" ht="48.75" thickTop="1" thickBot="1" x14ac:dyDescent="0.3">
      <c r="A13" s="69">
        <v>9</v>
      </c>
      <c r="B13" s="255" t="s">
        <v>728</v>
      </c>
      <c r="C13" s="227" t="s">
        <v>727</v>
      </c>
      <c r="D13" s="232">
        <v>44682</v>
      </c>
      <c r="E13" s="232">
        <v>44772</v>
      </c>
      <c r="F13" s="52"/>
      <c r="G13" s="36" t="s">
        <v>726</v>
      </c>
      <c r="H13" s="242" t="s">
        <v>725</v>
      </c>
      <c r="I13" s="54"/>
      <c r="J13" s="32" t="s">
        <v>771</v>
      </c>
    </row>
    <row r="14" spans="1:10" ht="48.75" thickTop="1" thickBot="1" x14ac:dyDescent="0.3">
      <c r="A14" s="33">
        <v>10</v>
      </c>
      <c r="B14" s="256" t="s">
        <v>724</v>
      </c>
      <c r="C14" s="250" t="s">
        <v>723</v>
      </c>
      <c r="D14" s="249">
        <v>44682</v>
      </c>
      <c r="E14" s="249">
        <v>44772</v>
      </c>
      <c r="F14" s="52"/>
      <c r="G14" s="36" t="s">
        <v>722</v>
      </c>
      <c r="H14" s="242" t="s">
        <v>721</v>
      </c>
      <c r="I14" s="54"/>
      <c r="J14" s="32" t="s">
        <v>771</v>
      </c>
    </row>
    <row r="15" spans="1:10" ht="17.25" thickTop="1" thickBot="1" x14ac:dyDescent="0.3">
      <c r="A15" s="69">
        <v>11</v>
      </c>
      <c r="B15" s="255" t="s">
        <v>720</v>
      </c>
      <c r="C15" s="227" t="s">
        <v>719</v>
      </c>
      <c r="D15" s="232">
        <v>44713</v>
      </c>
      <c r="E15" s="232">
        <v>44803</v>
      </c>
      <c r="F15" s="52"/>
      <c r="G15" s="36"/>
      <c r="H15" s="242"/>
      <c r="I15" s="54"/>
      <c r="J15" s="32" t="s">
        <v>771</v>
      </c>
    </row>
    <row r="16" spans="1:10" ht="33" thickTop="1" thickBot="1" x14ac:dyDescent="0.3">
      <c r="A16" s="33">
        <v>12</v>
      </c>
      <c r="B16" s="255" t="s">
        <v>718</v>
      </c>
      <c r="C16" s="227" t="s">
        <v>717</v>
      </c>
      <c r="D16" s="232">
        <v>44713</v>
      </c>
      <c r="E16" s="232">
        <v>44834</v>
      </c>
      <c r="F16" s="52"/>
      <c r="G16" s="36"/>
      <c r="H16" s="32"/>
      <c r="I16" s="54"/>
      <c r="J16" s="32" t="s">
        <v>771</v>
      </c>
    </row>
    <row r="17" ht="16.5" thickTop="1" x14ac:dyDescent="0.25"/>
  </sheetData>
  <mergeCells count="3">
    <mergeCell ref="A1:G2"/>
    <mergeCell ref="A3:G3"/>
    <mergeCell ref="A4:B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
  <sheetViews>
    <sheetView topLeftCell="A5" workbookViewId="0">
      <selection activeCell="B5" sqref="B5"/>
    </sheetView>
  </sheetViews>
  <sheetFormatPr baseColWidth="10" defaultRowHeight="15" x14ac:dyDescent="0.25"/>
  <cols>
    <col min="2" max="2" width="107.28515625" customWidth="1"/>
    <col min="3" max="3" width="25.5703125" customWidth="1"/>
  </cols>
  <sheetData>
    <row r="1" spans="1:3" ht="18" thickTop="1" thickBot="1" x14ac:dyDescent="0.3">
      <c r="A1" s="314" t="s">
        <v>343</v>
      </c>
      <c r="B1" s="315"/>
      <c r="C1" s="316"/>
    </row>
    <row r="2" spans="1:3" ht="18" thickTop="1" thickBot="1" x14ac:dyDescent="0.3">
      <c r="A2" s="121" t="s">
        <v>344</v>
      </c>
      <c r="B2" s="121" t="s">
        <v>345</v>
      </c>
      <c r="C2" s="121" t="s">
        <v>346</v>
      </c>
    </row>
    <row r="3" spans="1:3" ht="24.75" customHeight="1" thickTop="1" x14ac:dyDescent="0.25">
      <c r="A3" s="122" t="s">
        <v>347</v>
      </c>
      <c r="B3" s="123" t="s">
        <v>348</v>
      </c>
      <c r="C3" s="122" t="s">
        <v>349</v>
      </c>
    </row>
    <row r="4" spans="1:3" ht="309" customHeight="1" x14ac:dyDescent="0.25">
      <c r="A4" s="124">
        <v>2</v>
      </c>
      <c r="B4" s="125" t="s">
        <v>603</v>
      </c>
      <c r="C4" s="124" t="s">
        <v>350</v>
      </c>
    </row>
    <row r="5" spans="1:3" ht="132" x14ac:dyDescent="0.25">
      <c r="A5" s="126">
        <v>3</v>
      </c>
      <c r="B5" s="125" t="s">
        <v>635</v>
      </c>
      <c r="C5" s="126" t="s">
        <v>604</v>
      </c>
    </row>
  </sheetData>
  <mergeCells count="1">
    <mergeCell ref="A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7"/>
  <sheetViews>
    <sheetView topLeftCell="G3" workbookViewId="0">
      <selection activeCell="I6" sqref="I6"/>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7.85546875" style="24" customWidth="1"/>
    <col min="8" max="8" width="43" style="24" customWidth="1"/>
    <col min="9" max="9" width="46.42578125" style="24" customWidth="1"/>
    <col min="10" max="10" width="29.7109375" style="24" customWidth="1"/>
    <col min="11" max="16384" width="11.42578125" style="24"/>
  </cols>
  <sheetData>
    <row r="1" spans="1:10" ht="48" customHeight="1" x14ac:dyDescent="0.25">
      <c r="A1" s="317" t="s">
        <v>351</v>
      </c>
      <c r="B1" s="317"/>
      <c r="C1" s="317"/>
      <c r="D1" s="317"/>
      <c r="E1" s="317"/>
      <c r="F1" s="317"/>
      <c r="G1" s="317"/>
    </row>
    <row r="2" spans="1:10" ht="48" customHeight="1" x14ac:dyDescent="0.25">
      <c r="A2" s="317"/>
      <c r="B2" s="317"/>
      <c r="C2" s="317"/>
      <c r="D2" s="317"/>
      <c r="E2" s="317"/>
      <c r="F2" s="317"/>
      <c r="G2" s="317"/>
    </row>
    <row r="3" spans="1:10" ht="26.25" thickBot="1" x14ac:dyDescent="0.3">
      <c r="A3" s="318" t="s">
        <v>646</v>
      </c>
      <c r="B3" s="318"/>
      <c r="C3" s="318"/>
      <c r="D3" s="318"/>
      <c r="E3" s="318"/>
      <c r="F3" s="318"/>
      <c r="G3" s="318"/>
    </row>
    <row r="4" spans="1:10" ht="37.5" thickTop="1" thickBot="1" x14ac:dyDescent="0.3">
      <c r="A4" s="319" t="s">
        <v>352</v>
      </c>
      <c r="B4" s="319"/>
      <c r="C4" s="225" t="s">
        <v>353</v>
      </c>
      <c r="D4" s="225" t="s">
        <v>354</v>
      </c>
      <c r="E4" s="225" t="s">
        <v>355</v>
      </c>
      <c r="F4" s="225" t="s">
        <v>356</v>
      </c>
      <c r="G4" s="265" t="s">
        <v>357</v>
      </c>
      <c r="H4" s="55" t="s">
        <v>358</v>
      </c>
      <c r="I4" s="265" t="s">
        <v>770</v>
      </c>
      <c r="J4" s="55" t="s">
        <v>358</v>
      </c>
    </row>
    <row r="5" spans="1:10" ht="94.5" customHeight="1" thickTop="1" thickBot="1" x14ac:dyDescent="0.3">
      <c r="A5" s="224">
        <v>1</v>
      </c>
      <c r="B5" s="223" t="s">
        <v>645</v>
      </c>
      <c r="C5" s="223" t="s">
        <v>644</v>
      </c>
      <c r="D5" s="222">
        <v>44592</v>
      </c>
      <c r="E5" s="222">
        <v>44926</v>
      </c>
      <c r="F5" s="36" t="s">
        <v>643</v>
      </c>
      <c r="G5" s="54" t="s">
        <v>642</v>
      </c>
      <c r="H5" s="36" t="s">
        <v>641</v>
      </c>
      <c r="I5" s="54"/>
      <c r="J5" s="32" t="s">
        <v>771</v>
      </c>
    </row>
    <row r="6" spans="1:10" ht="93" customHeight="1" thickTop="1" thickBot="1" x14ac:dyDescent="0.3">
      <c r="A6" s="221">
        <v>2</v>
      </c>
      <c r="B6" s="220" t="s">
        <v>640</v>
      </c>
      <c r="C6" s="219" t="s">
        <v>639</v>
      </c>
      <c r="D6" s="25">
        <v>44592</v>
      </c>
      <c r="E6" s="25">
        <v>44926</v>
      </c>
      <c r="F6" s="140" t="s">
        <v>638</v>
      </c>
      <c r="G6" s="54" t="s">
        <v>637</v>
      </c>
      <c r="H6" s="36" t="s">
        <v>636</v>
      </c>
      <c r="I6" s="54"/>
      <c r="J6" s="32" t="s">
        <v>771</v>
      </c>
    </row>
    <row r="7" spans="1:10" ht="16.5" thickTop="1" x14ac:dyDescent="0.25"/>
  </sheetData>
  <mergeCells count="3">
    <mergeCell ref="A1:G2"/>
    <mergeCell ref="A3:G3"/>
    <mergeCell ref="A4:B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1"/>
  <sheetViews>
    <sheetView topLeftCell="G4" workbookViewId="0">
      <selection activeCell="I4" sqref="I4:J5"/>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3.7109375" style="24" customWidth="1"/>
    <col min="8" max="8" width="31.5703125" style="24" customWidth="1"/>
    <col min="9" max="9" width="50" style="24" customWidth="1"/>
    <col min="10" max="10" width="30.85546875" style="24" customWidth="1"/>
    <col min="11" max="16384" width="11.42578125" style="24"/>
  </cols>
  <sheetData>
    <row r="1" spans="1:10" ht="45.75" customHeight="1" x14ac:dyDescent="0.25">
      <c r="A1" s="317" t="s">
        <v>351</v>
      </c>
      <c r="B1" s="317"/>
      <c r="C1" s="317"/>
      <c r="D1" s="317"/>
      <c r="E1" s="317"/>
      <c r="F1" s="317"/>
      <c r="G1" s="317"/>
    </row>
    <row r="2" spans="1:10" ht="45.75" customHeight="1" x14ac:dyDescent="0.25">
      <c r="A2" s="317"/>
      <c r="B2" s="317"/>
      <c r="C2" s="317"/>
      <c r="D2" s="317"/>
      <c r="E2" s="317"/>
      <c r="F2" s="317"/>
      <c r="G2" s="317"/>
    </row>
    <row r="3" spans="1:10" ht="26.25" thickBot="1" x14ac:dyDescent="0.3">
      <c r="A3" s="318" t="s">
        <v>669</v>
      </c>
      <c r="B3" s="318"/>
      <c r="C3" s="318"/>
      <c r="D3" s="318"/>
      <c r="E3" s="318"/>
      <c r="F3" s="318"/>
      <c r="G3" s="318"/>
    </row>
    <row r="4" spans="1:10" ht="37.5" thickTop="1" thickBot="1" x14ac:dyDescent="0.3">
      <c r="A4" s="320" t="s">
        <v>352</v>
      </c>
      <c r="B4" s="320"/>
      <c r="C4" s="139" t="s">
        <v>353</v>
      </c>
      <c r="D4" s="139" t="s">
        <v>354</v>
      </c>
      <c r="E4" s="139" t="s">
        <v>355</v>
      </c>
      <c r="F4" s="139" t="s">
        <v>356</v>
      </c>
      <c r="G4" s="237" t="s">
        <v>357</v>
      </c>
      <c r="H4" s="72" t="s">
        <v>358</v>
      </c>
      <c r="I4" s="265" t="s">
        <v>770</v>
      </c>
      <c r="J4" s="55" t="s">
        <v>358</v>
      </c>
    </row>
    <row r="5" spans="1:10" ht="395.25" thickTop="1" thickBot="1" x14ac:dyDescent="0.3">
      <c r="A5" s="69">
        <v>1</v>
      </c>
      <c r="B5" s="53" t="s">
        <v>668</v>
      </c>
      <c r="C5" s="236" t="s">
        <v>667</v>
      </c>
      <c r="D5" s="31">
        <v>44593</v>
      </c>
      <c r="E5" s="25">
        <v>44620</v>
      </c>
      <c r="F5" s="228" t="s">
        <v>666</v>
      </c>
      <c r="G5" s="140" t="s">
        <v>759</v>
      </c>
      <c r="H5" s="234"/>
      <c r="I5" s="54"/>
      <c r="J5" s="32" t="s">
        <v>771</v>
      </c>
    </row>
    <row r="6" spans="1:10" ht="111.75" thickTop="1" thickBot="1" x14ac:dyDescent="0.3">
      <c r="A6" s="33">
        <v>2</v>
      </c>
      <c r="B6" s="34" t="s">
        <v>665</v>
      </c>
      <c r="C6" s="235" t="s">
        <v>664</v>
      </c>
      <c r="D6" s="232">
        <v>44599</v>
      </c>
      <c r="E6" s="35">
        <v>44602</v>
      </c>
      <c r="F6" s="36" t="s">
        <v>663</v>
      </c>
      <c r="G6" s="140" t="s">
        <v>662</v>
      </c>
      <c r="H6" s="234"/>
      <c r="I6" s="54"/>
      <c r="J6" s="32" t="s">
        <v>771</v>
      </c>
    </row>
    <row r="7" spans="1:10" ht="302.25" customHeight="1" thickTop="1" thickBot="1" x14ac:dyDescent="0.3">
      <c r="A7" s="33">
        <v>3</v>
      </c>
      <c r="B7" s="34" t="s">
        <v>661</v>
      </c>
      <c r="C7" s="227" t="s">
        <v>660</v>
      </c>
      <c r="D7" s="232">
        <v>44599</v>
      </c>
      <c r="E7" s="35">
        <v>44803</v>
      </c>
      <c r="F7" s="228" t="s">
        <v>659</v>
      </c>
      <c r="G7" s="140" t="s">
        <v>761</v>
      </c>
      <c r="H7" s="73" t="s">
        <v>760</v>
      </c>
      <c r="I7" s="54"/>
      <c r="J7" s="32" t="s">
        <v>771</v>
      </c>
    </row>
    <row r="8" spans="1:10" ht="363.75" thickTop="1" thickBot="1" x14ac:dyDescent="0.3">
      <c r="A8" s="69">
        <v>4</v>
      </c>
      <c r="B8" s="103" t="s">
        <v>658</v>
      </c>
      <c r="C8" s="233" t="s">
        <v>657</v>
      </c>
      <c r="D8" s="232">
        <v>44621</v>
      </c>
      <c r="E8" s="231">
        <v>44742</v>
      </c>
      <c r="F8" s="228" t="s">
        <v>656</v>
      </c>
      <c r="G8" s="140" t="s">
        <v>763</v>
      </c>
      <c r="H8" s="230" t="s">
        <v>655</v>
      </c>
      <c r="I8" s="54"/>
      <c r="J8" s="32" t="s">
        <v>771</v>
      </c>
    </row>
    <row r="9" spans="1:10" ht="143.25" thickTop="1" thickBot="1" x14ac:dyDescent="0.3">
      <c r="A9" s="33">
        <v>5</v>
      </c>
      <c r="B9" s="53" t="s">
        <v>654</v>
      </c>
      <c r="C9" s="229" t="s">
        <v>653</v>
      </c>
      <c r="D9" s="35">
        <v>44621</v>
      </c>
      <c r="E9" s="35">
        <v>44742</v>
      </c>
      <c r="F9" s="228" t="s">
        <v>652</v>
      </c>
      <c r="G9" s="140" t="s">
        <v>762</v>
      </c>
      <c r="H9" s="73" t="s">
        <v>651</v>
      </c>
      <c r="I9" s="54"/>
      <c r="J9" s="32" t="s">
        <v>771</v>
      </c>
    </row>
    <row r="10" spans="1:10" ht="80.25" thickTop="1" thickBot="1" x14ac:dyDescent="0.3">
      <c r="A10" s="33">
        <v>6</v>
      </c>
      <c r="B10" s="34" t="s">
        <v>650</v>
      </c>
      <c r="C10" s="227" t="s">
        <v>649</v>
      </c>
      <c r="D10" s="226">
        <v>44743</v>
      </c>
      <c r="E10" s="226">
        <v>44834</v>
      </c>
      <c r="F10" s="36" t="s">
        <v>648</v>
      </c>
      <c r="G10" s="140" t="s">
        <v>647</v>
      </c>
      <c r="H10" s="73"/>
      <c r="I10" s="54"/>
      <c r="J10" s="32" t="s">
        <v>771</v>
      </c>
    </row>
    <row r="11" spans="1:10" ht="16.5" thickTop="1" x14ac:dyDescent="0.25"/>
  </sheetData>
  <mergeCells count="3">
    <mergeCell ref="A1:G2"/>
    <mergeCell ref="A3:G3"/>
    <mergeCell ref="A4:B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8"/>
  <sheetViews>
    <sheetView topLeftCell="G2" workbookViewId="0">
      <selection activeCell="I4" sqref="I4:J6"/>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50.42578125" style="24" customWidth="1"/>
    <col min="8" max="8" width="43.5703125" style="24" customWidth="1"/>
    <col min="9" max="9" width="32.28515625" style="24" customWidth="1"/>
    <col min="10" max="10" width="31.85546875" style="24" customWidth="1"/>
    <col min="11" max="16384" width="11.42578125" style="24"/>
  </cols>
  <sheetData>
    <row r="1" spans="1:10" ht="48.75" customHeight="1" x14ac:dyDescent="0.25">
      <c r="A1" s="317" t="s">
        <v>351</v>
      </c>
      <c r="B1" s="317"/>
      <c r="C1" s="317"/>
      <c r="D1" s="317"/>
      <c r="E1" s="317"/>
      <c r="F1" s="317"/>
      <c r="G1" s="317"/>
    </row>
    <row r="2" spans="1:10" ht="47.25" customHeight="1" x14ac:dyDescent="0.25">
      <c r="A2" s="317"/>
      <c r="B2" s="317"/>
      <c r="C2" s="317"/>
      <c r="D2" s="317"/>
      <c r="E2" s="317"/>
      <c r="F2" s="317"/>
      <c r="G2" s="317"/>
    </row>
    <row r="3" spans="1:10" ht="26.25" thickBot="1" x14ac:dyDescent="0.3">
      <c r="A3" s="318" t="s">
        <v>685</v>
      </c>
      <c r="B3" s="318"/>
      <c r="C3" s="318"/>
      <c r="D3" s="318"/>
      <c r="E3" s="318"/>
      <c r="F3" s="318"/>
      <c r="G3" s="318"/>
    </row>
    <row r="4" spans="1:10" ht="37.5" thickTop="1" thickBot="1" x14ac:dyDescent="0.3">
      <c r="A4" s="320" t="s">
        <v>352</v>
      </c>
      <c r="B4" s="320"/>
      <c r="C4" s="139" t="s">
        <v>353</v>
      </c>
      <c r="D4" s="139" t="s">
        <v>354</v>
      </c>
      <c r="E4" s="139" t="s">
        <v>355</v>
      </c>
      <c r="F4" s="139" t="s">
        <v>356</v>
      </c>
      <c r="G4" s="218" t="s">
        <v>357</v>
      </c>
      <c r="H4" s="55" t="s">
        <v>358</v>
      </c>
      <c r="I4" s="265" t="s">
        <v>770</v>
      </c>
      <c r="J4" s="55" t="s">
        <v>358</v>
      </c>
    </row>
    <row r="5" spans="1:10" ht="51.75" customHeight="1" thickTop="1" thickBot="1" x14ac:dyDescent="0.3">
      <c r="A5" s="33">
        <v>1</v>
      </c>
      <c r="B5" s="241" t="s">
        <v>684</v>
      </c>
      <c r="C5" s="241" t="s">
        <v>683</v>
      </c>
      <c r="D5" s="239">
        <v>44562</v>
      </c>
      <c r="E5" s="240" t="s">
        <v>673</v>
      </c>
      <c r="F5" s="37" t="s">
        <v>682</v>
      </c>
      <c r="G5" s="54" t="s">
        <v>681</v>
      </c>
      <c r="H5" s="242" t="s">
        <v>680</v>
      </c>
      <c r="I5" s="54"/>
      <c r="J5" s="32" t="s">
        <v>771</v>
      </c>
    </row>
    <row r="6" spans="1:10" ht="57.75" customHeight="1" thickTop="1" thickBot="1" x14ac:dyDescent="0.3">
      <c r="A6" s="33">
        <v>2</v>
      </c>
      <c r="B6" s="241" t="s">
        <v>679</v>
      </c>
      <c r="C6" s="104" t="s">
        <v>678</v>
      </c>
      <c r="D6" s="239">
        <v>44592</v>
      </c>
      <c r="E6" s="240">
        <v>44681</v>
      </c>
      <c r="F6" s="37" t="s">
        <v>677</v>
      </c>
      <c r="G6" s="54" t="s">
        <v>676</v>
      </c>
      <c r="H6" s="36" t="s">
        <v>670</v>
      </c>
      <c r="I6" s="54"/>
      <c r="J6" s="32" t="s">
        <v>771</v>
      </c>
    </row>
    <row r="7" spans="1:10" ht="33" thickTop="1" thickBot="1" x14ac:dyDescent="0.3">
      <c r="A7" s="69">
        <v>3</v>
      </c>
      <c r="B7" s="104" t="s">
        <v>675</v>
      </c>
      <c r="C7" s="104" t="s">
        <v>674</v>
      </c>
      <c r="D7" s="239">
        <v>44742</v>
      </c>
      <c r="E7" s="238" t="s">
        <v>673</v>
      </c>
      <c r="F7" s="37" t="s">
        <v>672</v>
      </c>
      <c r="G7" s="54" t="s">
        <v>671</v>
      </c>
      <c r="H7" s="36" t="s">
        <v>670</v>
      </c>
      <c r="I7" s="54"/>
      <c r="J7" s="32" t="s">
        <v>771</v>
      </c>
    </row>
    <row r="8" spans="1:10" ht="16.5" thickTop="1" x14ac:dyDescent="0.25"/>
  </sheetData>
  <mergeCells count="3">
    <mergeCell ref="A1:G2"/>
    <mergeCell ref="A3:G3"/>
    <mergeCell ref="A4:B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7"/>
  <sheetViews>
    <sheetView topLeftCell="G2" workbookViewId="0">
      <selection activeCell="I4" sqref="I4:J6"/>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61.28515625" style="24" customWidth="1"/>
    <col min="8" max="8" width="32.7109375" style="24" customWidth="1"/>
    <col min="9" max="9" width="39.140625" style="24" customWidth="1"/>
    <col min="10" max="10" width="40.85546875" style="24" customWidth="1"/>
    <col min="11" max="16384" width="11.42578125" style="24"/>
  </cols>
  <sheetData>
    <row r="1" spans="1:10" ht="44.25" customHeight="1" x14ac:dyDescent="0.25">
      <c r="A1" s="317" t="s">
        <v>351</v>
      </c>
      <c r="B1" s="317"/>
      <c r="C1" s="317"/>
      <c r="D1" s="317"/>
      <c r="E1" s="317"/>
      <c r="F1" s="317"/>
      <c r="G1" s="317"/>
    </row>
    <row r="2" spans="1:10" ht="44.25" customHeight="1" x14ac:dyDescent="0.25">
      <c r="A2" s="317"/>
      <c r="B2" s="317"/>
      <c r="C2" s="317"/>
      <c r="D2" s="317"/>
      <c r="E2" s="317"/>
      <c r="F2" s="317"/>
      <c r="G2" s="317"/>
    </row>
    <row r="3" spans="1:10" ht="26.25" thickBot="1" x14ac:dyDescent="0.3">
      <c r="A3" s="318" t="s">
        <v>359</v>
      </c>
      <c r="B3" s="318"/>
      <c r="C3" s="318"/>
      <c r="D3" s="318"/>
      <c r="E3" s="318"/>
      <c r="F3" s="318"/>
      <c r="G3" s="318"/>
    </row>
    <row r="4" spans="1:10" ht="37.5" thickTop="1" thickBot="1" x14ac:dyDescent="0.3">
      <c r="A4" s="320" t="s">
        <v>352</v>
      </c>
      <c r="B4" s="320"/>
      <c r="C4" s="27" t="s">
        <v>353</v>
      </c>
      <c r="D4" s="27" t="s">
        <v>354</v>
      </c>
      <c r="E4" s="27" t="s">
        <v>355</v>
      </c>
      <c r="F4" s="27" t="s">
        <v>356</v>
      </c>
      <c r="G4" s="218" t="s">
        <v>357</v>
      </c>
      <c r="H4" s="55" t="s">
        <v>358</v>
      </c>
      <c r="I4" s="265" t="s">
        <v>770</v>
      </c>
      <c r="J4" s="55" t="s">
        <v>358</v>
      </c>
    </row>
    <row r="5" spans="1:10" ht="61.5" customHeight="1" thickTop="1" thickBot="1" x14ac:dyDescent="0.3">
      <c r="A5" s="33">
        <v>1</v>
      </c>
      <c r="B5" s="30" t="s">
        <v>360</v>
      </c>
      <c r="C5" s="30" t="s">
        <v>361</v>
      </c>
      <c r="D5" s="31">
        <v>44562</v>
      </c>
      <c r="E5" s="25">
        <v>44926</v>
      </c>
      <c r="F5" s="36" t="s">
        <v>502</v>
      </c>
      <c r="G5" s="73" t="s">
        <v>555</v>
      </c>
      <c r="H5" s="32"/>
      <c r="I5" s="54"/>
      <c r="J5" s="32" t="s">
        <v>771</v>
      </c>
    </row>
    <row r="6" spans="1:10" ht="72" customHeight="1" thickTop="1" thickBot="1" x14ac:dyDescent="0.3">
      <c r="A6" s="33">
        <v>2</v>
      </c>
      <c r="B6" s="34" t="s">
        <v>362</v>
      </c>
      <c r="C6" s="34" t="s">
        <v>363</v>
      </c>
      <c r="D6" s="31">
        <v>44562</v>
      </c>
      <c r="E6" s="35">
        <v>44926</v>
      </c>
      <c r="F6" s="37" t="s">
        <v>501</v>
      </c>
      <c r="G6" s="54" t="s">
        <v>606</v>
      </c>
      <c r="H6" s="32"/>
      <c r="I6" s="54"/>
      <c r="J6" s="32" t="s">
        <v>771</v>
      </c>
    </row>
    <row r="7" spans="1:10" ht="16.5" thickTop="1" x14ac:dyDescent="0.25"/>
  </sheetData>
  <mergeCells count="3">
    <mergeCell ref="A1:G2"/>
    <mergeCell ref="A3:G3"/>
    <mergeCell ref="A4:B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
  <sheetViews>
    <sheetView topLeftCell="G3" workbookViewId="0">
      <selection activeCell="I4" sqref="I4:J6"/>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48" style="24" customWidth="1"/>
    <col min="8" max="8" width="31.7109375" style="24" customWidth="1"/>
    <col min="9" max="9" width="38.85546875" style="24" customWidth="1"/>
    <col min="10" max="10" width="37" style="24" customWidth="1"/>
    <col min="11" max="16384" width="11.42578125" style="24"/>
  </cols>
  <sheetData>
    <row r="1" spans="1:10" ht="40.5" customHeight="1" x14ac:dyDescent="0.25">
      <c r="A1" s="317" t="s">
        <v>351</v>
      </c>
      <c r="B1" s="317"/>
      <c r="C1" s="317"/>
      <c r="D1" s="317"/>
      <c r="E1" s="317"/>
      <c r="F1" s="317"/>
      <c r="G1" s="317"/>
    </row>
    <row r="2" spans="1:10" ht="43.5" customHeight="1" x14ac:dyDescent="0.25">
      <c r="A2" s="317"/>
      <c r="B2" s="317"/>
      <c r="C2" s="317"/>
      <c r="D2" s="317"/>
      <c r="E2" s="317"/>
      <c r="F2" s="317"/>
      <c r="G2" s="317"/>
    </row>
    <row r="3" spans="1:10" ht="26.25" thickBot="1" x14ac:dyDescent="0.3">
      <c r="A3" s="318" t="s">
        <v>364</v>
      </c>
      <c r="B3" s="318"/>
      <c r="C3" s="318"/>
      <c r="D3" s="318"/>
      <c r="E3" s="318"/>
      <c r="F3" s="318"/>
      <c r="G3" s="318"/>
    </row>
    <row r="4" spans="1:10" ht="37.5" thickTop="1" thickBot="1" x14ac:dyDescent="0.3">
      <c r="A4" s="320" t="s">
        <v>352</v>
      </c>
      <c r="B4" s="320"/>
      <c r="C4" s="27" t="s">
        <v>353</v>
      </c>
      <c r="D4" s="27" t="s">
        <v>354</v>
      </c>
      <c r="E4" s="27" t="s">
        <v>355</v>
      </c>
      <c r="F4" s="27" t="s">
        <v>356</v>
      </c>
      <c r="G4" s="27" t="s">
        <v>357</v>
      </c>
      <c r="H4" s="28" t="s">
        <v>358</v>
      </c>
      <c r="I4" s="265" t="s">
        <v>770</v>
      </c>
      <c r="J4" s="55" t="s">
        <v>358</v>
      </c>
    </row>
    <row r="5" spans="1:10" ht="99" customHeight="1" thickTop="1" thickBot="1" x14ac:dyDescent="0.3">
      <c r="A5" s="29">
        <v>1</v>
      </c>
      <c r="B5" s="30" t="s">
        <v>365</v>
      </c>
      <c r="C5" s="63" t="s">
        <v>366</v>
      </c>
      <c r="D5" s="38">
        <v>44562</v>
      </c>
      <c r="E5" s="38">
        <v>44742</v>
      </c>
      <c r="F5" s="50" t="s">
        <v>503</v>
      </c>
      <c r="G5" s="64" t="s">
        <v>556</v>
      </c>
      <c r="H5" s="64"/>
      <c r="I5" s="54"/>
      <c r="J5" s="32" t="s">
        <v>771</v>
      </c>
    </row>
    <row r="6" spans="1:10" ht="48.75" customHeight="1" thickTop="1" thickBot="1" x14ac:dyDescent="0.3">
      <c r="A6" s="29">
        <v>2</v>
      </c>
      <c r="B6" s="30" t="s">
        <v>367</v>
      </c>
      <c r="C6" s="36" t="s">
        <v>368</v>
      </c>
      <c r="D6" s="39">
        <v>44835</v>
      </c>
      <c r="E6" s="39">
        <v>44926</v>
      </c>
      <c r="F6" s="36" t="s">
        <v>369</v>
      </c>
      <c r="G6" s="73" t="s">
        <v>369</v>
      </c>
      <c r="H6" s="36"/>
      <c r="I6" s="54"/>
      <c r="J6" s="32" t="s">
        <v>771</v>
      </c>
    </row>
    <row r="7" spans="1:10" ht="16.5" thickTop="1" x14ac:dyDescent="0.25"/>
  </sheetData>
  <mergeCells count="3">
    <mergeCell ref="A1:G2"/>
    <mergeCell ref="A3:G3"/>
    <mergeCell ref="A4:B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21"/>
  <sheetViews>
    <sheetView topLeftCell="H1" workbookViewId="0">
      <selection activeCell="I4" sqref="I4:J5"/>
    </sheetView>
  </sheetViews>
  <sheetFormatPr baseColWidth="10" defaultColWidth="11.42578125" defaultRowHeight="15.75" x14ac:dyDescent="0.25"/>
  <cols>
    <col min="1" max="1" width="5.42578125" style="26" customWidth="1"/>
    <col min="2" max="2" width="61.140625" style="24" customWidth="1"/>
    <col min="3" max="3" width="34.28515625" style="26" customWidth="1"/>
    <col min="4" max="4" width="15.42578125" style="26" customWidth="1"/>
    <col min="5" max="5" width="18.140625" style="26" customWidth="1"/>
    <col min="6" max="6" width="54.140625" style="24" customWidth="1"/>
    <col min="7" max="7" width="49.140625" style="24" customWidth="1"/>
    <col min="8" max="8" width="33.85546875" style="24" customWidth="1"/>
    <col min="9" max="9" width="44.5703125" style="74" customWidth="1"/>
    <col min="10" max="10" width="33.5703125" style="24" customWidth="1"/>
    <col min="11" max="16384" width="11.42578125" style="24"/>
  </cols>
  <sheetData>
    <row r="1" spans="1:10" ht="48.75" customHeight="1" x14ac:dyDescent="0.25">
      <c r="A1" s="317" t="s">
        <v>351</v>
      </c>
      <c r="B1" s="317"/>
      <c r="C1" s="317"/>
      <c r="D1" s="317"/>
      <c r="E1" s="317"/>
      <c r="F1" s="317"/>
      <c r="G1" s="317"/>
    </row>
    <row r="2" spans="1:10" ht="48.75" customHeight="1" x14ac:dyDescent="0.25">
      <c r="A2" s="317"/>
      <c r="B2" s="317"/>
      <c r="C2" s="317"/>
      <c r="D2" s="317"/>
      <c r="E2" s="317"/>
      <c r="F2" s="317"/>
      <c r="G2" s="317"/>
    </row>
    <row r="3" spans="1:10" ht="26.25" thickBot="1" x14ac:dyDescent="0.3">
      <c r="A3" s="318" t="s">
        <v>370</v>
      </c>
      <c r="B3" s="318"/>
      <c r="C3" s="318"/>
      <c r="D3" s="318"/>
      <c r="E3" s="318"/>
      <c r="F3" s="318"/>
      <c r="G3" s="318"/>
    </row>
    <row r="4" spans="1:10" ht="37.5" thickTop="1" thickBot="1" x14ac:dyDescent="0.3">
      <c r="A4" s="320" t="s">
        <v>352</v>
      </c>
      <c r="B4" s="320"/>
      <c r="C4" s="62" t="s">
        <v>353</v>
      </c>
      <c r="D4" s="27" t="s">
        <v>354</v>
      </c>
      <c r="E4" s="27" t="s">
        <v>355</v>
      </c>
      <c r="F4" s="27" t="s">
        <v>356</v>
      </c>
      <c r="G4" s="27" t="s">
        <v>357</v>
      </c>
      <c r="H4" s="72" t="s">
        <v>358</v>
      </c>
      <c r="I4" s="265" t="s">
        <v>770</v>
      </c>
      <c r="J4" s="55" t="s">
        <v>358</v>
      </c>
    </row>
    <row r="5" spans="1:10" ht="143.25" thickTop="1" thickBot="1" x14ac:dyDescent="0.3">
      <c r="A5" s="82">
        <v>1</v>
      </c>
      <c r="B5" s="40" t="s">
        <v>371</v>
      </c>
      <c r="C5" s="84">
        <v>4</v>
      </c>
      <c r="D5" s="41">
        <v>44593</v>
      </c>
      <c r="E5" s="42">
        <v>44651</v>
      </c>
      <c r="F5" s="81" t="s">
        <v>562</v>
      </c>
      <c r="G5" s="66"/>
      <c r="H5" s="73"/>
      <c r="I5" s="54"/>
      <c r="J5" s="32" t="s">
        <v>771</v>
      </c>
    </row>
    <row r="6" spans="1:10" ht="59.25" customHeight="1" thickTop="1" thickBot="1" x14ac:dyDescent="0.3">
      <c r="A6" s="83">
        <v>2</v>
      </c>
      <c r="B6" s="75" t="s">
        <v>557</v>
      </c>
      <c r="C6" s="85">
        <v>1</v>
      </c>
      <c r="D6" s="76">
        <v>44621</v>
      </c>
      <c r="E6" s="77">
        <v>44651</v>
      </c>
      <c r="F6" s="88" t="s">
        <v>563</v>
      </c>
      <c r="G6" s="89"/>
      <c r="H6" s="54"/>
      <c r="I6" s="54"/>
      <c r="J6" s="32" t="s">
        <v>771</v>
      </c>
    </row>
    <row r="7" spans="1:10" ht="77.25" customHeight="1" thickTop="1" thickBot="1" x14ac:dyDescent="0.3">
      <c r="A7" s="82">
        <v>3</v>
      </c>
      <c r="B7" s="40" t="s">
        <v>372</v>
      </c>
      <c r="C7" s="86">
        <v>2</v>
      </c>
      <c r="D7" s="43">
        <v>44652</v>
      </c>
      <c r="E7" s="44">
        <v>44742</v>
      </c>
      <c r="F7" s="90"/>
      <c r="G7" s="90" t="s">
        <v>564</v>
      </c>
      <c r="H7" s="104" t="s">
        <v>634</v>
      </c>
      <c r="I7" s="54"/>
      <c r="J7" s="32" t="s">
        <v>771</v>
      </c>
    </row>
    <row r="8" spans="1:10" ht="68.25" customHeight="1" thickTop="1" thickBot="1" x14ac:dyDescent="0.3">
      <c r="A8" s="82">
        <v>4</v>
      </c>
      <c r="B8" s="45" t="s">
        <v>373</v>
      </c>
      <c r="C8" s="86">
        <v>1</v>
      </c>
      <c r="D8" s="43">
        <v>44682</v>
      </c>
      <c r="E8" s="44">
        <v>44742</v>
      </c>
      <c r="F8" s="90" t="s">
        <v>575</v>
      </c>
      <c r="G8" s="90"/>
      <c r="H8" s="54"/>
      <c r="I8" s="54"/>
      <c r="J8" s="32" t="s">
        <v>771</v>
      </c>
    </row>
    <row r="9" spans="1:10" ht="76.5" customHeight="1" thickTop="1" thickBot="1" x14ac:dyDescent="0.3">
      <c r="A9" s="82">
        <v>5</v>
      </c>
      <c r="B9" s="47" t="s">
        <v>558</v>
      </c>
      <c r="C9" s="84">
        <v>1</v>
      </c>
      <c r="D9" s="41">
        <v>44562</v>
      </c>
      <c r="E9" s="42">
        <v>44926</v>
      </c>
      <c r="F9" s="91"/>
      <c r="G9" s="91" t="s">
        <v>573</v>
      </c>
      <c r="H9" s="54" t="s">
        <v>567</v>
      </c>
      <c r="I9" s="54"/>
      <c r="J9" s="32" t="s">
        <v>771</v>
      </c>
    </row>
    <row r="10" spans="1:10" ht="74.25" customHeight="1" thickTop="1" thickBot="1" x14ac:dyDescent="0.3">
      <c r="A10" s="82">
        <v>6</v>
      </c>
      <c r="B10" s="46" t="s">
        <v>374</v>
      </c>
      <c r="C10" s="84">
        <v>1</v>
      </c>
      <c r="D10" s="41">
        <v>44682</v>
      </c>
      <c r="E10" s="42">
        <v>44712</v>
      </c>
      <c r="F10" s="91"/>
      <c r="G10" s="65" t="s">
        <v>565</v>
      </c>
      <c r="H10" s="54" t="s">
        <v>607</v>
      </c>
      <c r="I10" s="54"/>
      <c r="J10" s="32" t="s">
        <v>771</v>
      </c>
    </row>
    <row r="11" spans="1:10" ht="48.75" customHeight="1" thickTop="1" thickBot="1" x14ac:dyDescent="0.3">
      <c r="A11" s="82">
        <v>7</v>
      </c>
      <c r="B11" s="78" t="s">
        <v>559</v>
      </c>
      <c r="C11" s="87">
        <v>1</v>
      </c>
      <c r="D11" s="79">
        <v>44652</v>
      </c>
      <c r="E11" s="80">
        <v>44682</v>
      </c>
      <c r="F11" s="92"/>
      <c r="G11" s="93" t="s">
        <v>574</v>
      </c>
      <c r="H11" s="94" t="s">
        <v>568</v>
      </c>
      <c r="I11" s="54"/>
      <c r="J11" s="32" t="s">
        <v>771</v>
      </c>
    </row>
    <row r="12" spans="1:10" ht="52.5" customHeight="1" thickTop="1" thickBot="1" x14ac:dyDescent="0.3">
      <c r="A12" s="82">
        <v>8</v>
      </c>
      <c r="B12" s="47" t="s">
        <v>560</v>
      </c>
      <c r="C12" s="84">
        <v>1</v>
      </c>
      <c r="D12" s="41">
        <v>44743</v>
      </c>
      <c r="E12" s="42">
        <v>44803</v>
      </c>
      <c r="F12" s="81"/>
      <c r="G12" s="81" t="s">
        <v>566</v>
      </c>
      <c r="H12" s="95"/>
      <c r="I12" s="54"/>
      <c r="J12" s="32" t="s">
        <v>771</v>
      </c>
    </row>
    <row r="13" spans="1:10" ht="48.75" customHeight="1" thickTop="1" thickBot="1" x14ac:dyDescent="0.3">
      <c r="A13" s="82">
        <v>9</v>
      </c>
      <c r="B13" s="48" t="s">
        <v>375</v>
      </c>
      <c r="C13" s="86">
        <v>1</v>
      </c>
      <c r="D13" s="43">
        <v>44743</v>
      </c>
      <c r="E13" s="43">
        <v>44926</v>
      </c>
      <c r="F13" s="36"/>
      <c r="G13" s="36" t="s">
        <v>504</v>
      </c>
      <c r="H13" s="54"/>
      <c r="I13" s="54"/>
      <c r="J13" s="32" t="s">
        <v>771</v>
      </c>
    </row>
    <row r="14" spans="1:10" ht="17.25" thickTop="1" thickBot="1" x14ac:dyDescent="0.3">
      <c r="A14" s="82">
        <v>10</v>
      </c>
      <c r="B14" s="23" t="s">
        <v>376</v>
      </c>
      <c r="C14" s="86" t="s">
        <v>505</v>
      </c>
      <c r="D14" s="13">
        <v>44743</v>
      </c>
      <c r="E14" s="13">
        <v>44926</v>
      </c>
      <c r="F14" s="61"/>
      <c r="G14" s="66"/>
      <c r="H14" s="66"/>
      <c r="I14" s="54"/>
      <c r="J14" s="32" t="s">
        <v>771</v>
      </c>
    </row>
    <row r="15" spans="1:10" ht="17.25" thickTop="1" thickBot="1" x14ac:dyDescent="0.3">
      <c r="A15" s="82">
        <v>11</v>
      </c>
      <c r="B15" s="48" t="s">
        <v>377</v>
      </c>
      <c r="C15" s="86" t="s">
        <v>506</v>
      </c>
      <c r="D15" s="43">
        <v>44743</v>
      </c>
      <c r="E15" s="43">
        <v>44773</v>
      </c>
      <c r="F15" s="36"/>
      <c r="G15" s="66" t="s">
        <v>561</v>
      </c>
      <c r="H15" s="66"/>
      <c r="I15" s="54"/>
      <c r="J15" s="32" t="s">
        <v>771</v>
      </c>
    </row>
    <row r="16" spans="1:10" ht="17.25" thickTop="1" thickBot="1" x14ac:dyDescent="0.3">
      <c r="A16" s="82">
        <v>12</v>
      </c>
      <c r="B16" s="48" t="s">
        <v>378</v>
      </c>
      <c r="C16" s="86" t="s">
        <v>506</v>
      </c>
      <c r="D16" s="43">
        <v>44774</v>
      </c>
      <c r="E16" s="43">
        <v>44803</v>
      </c>
      <c r="F16" s="36"/>
      <c r="G16" s="66"/>
      <c r="H16" s="66"/>
      <c r="I16" s="54"/>
      <c r="J16" s="32" t="s">
        <v>771</v>
      </c>
    </row>
    <row r="17" spans="1:10" ht="17.25" thickTop="1" thickBot="1" x14ac:dyDescent="0.3">
      <c r="A17" s="82">
        <v>13</v>
      </c>
      <c r="B17" s="48" t="s">
        <v>379</v>
      </c>
      <c r="C17" s="86" t="s">
        <v>506</v>
      </c>
      <c r="D17" s="43">
        <v>44774</v>
      </c>
      <c r="E17" s="43">
        <v>44803</v>
      </c>
      <c r="F17" s="36"/>
      <c r="G17" s="66"/>
      <c r="H17" s="66"/>
      <c r="I17" s="54"/>
      <c r="J17" s="32" t="s">
        <v>771</v>
      </c>
    </row>
    <row r="18" spans="1:10" ht="17.25" thickTop="1" thickBot="1" x14ac:dyDescent="0.3">
      <c r="A18" s="82">
        <v>14</v>
      </c>
      <c r="B18" s="48" t="s">
        <v>380</v>
      </c>
      <c r="C18" s="86" t="s">
        <v>506</v>
      </c>
      <c r="D18" s="43">
        <v>44805</v>
      </c>
      <c r="E18" s="43">
        <v>44834</v>
      </c>
      <c r="F18" s="36"/>
      <c r="G18" s="66"/>
      <c r="H18" s="66"/>
      <c r="I18" s="54"/>
      <c r="J18" s="32" t="s">
        <v>771</v>
      </c>
    </row>
    <row r="19" spans="1:10" ht="17.25" thickTop="1" thickBot="1" x14ac:dyDescent="0.3">
      <c r="A19" s="82">
        <v>15</v>
      </c>
      <c r="B19" s="48" t="s">
        <v>507</v>
      </c>
      <c r="C19" s="86" t="s">
        <v>506</v>
      </c>
      <c r="D19" s="43">
        <v>44835</v>
      </c>
      <c r="E19" s="43">
        <v>44864</v>
      </c>
      <c r="F19" s="36"/>
      <c r="G19" s="66"/>
      <c r="H19" s="66"/>
      <c r="I19" s="54"/>
      <c r="J19" s="32" t="s">
        <v>771</v>
      </c>
    </row>
    <row r="20" spans="1:10" ht="17.25" thickTop="1" thickBot="1" x14ac:dyDescent="0.3">
      <c r="A20" s="82">
        <v>16</v>
      </c>
      <c r="B20" s="48" t="s">
        <v>508</v>
      </c>
      <c r="C20" s="86" t="s">
        <v>506</v>
      </c>
      <c r="D20" s="43">
        <v>44866</v>
      </c>
      <c r="E20" s="43">
        <v>44895</v>
      </c>
      <c r="F20" s="36"/>
      <c r="G20" s="66"/>
      <c r="H20" s="66"/>
      <c r="I20" s="54"/>
      <c r="J20" s="32" t="s">
        <v>771</v>
      </c>
    </row>
    <row r="21" spans="1:10" ht="16.5" thickTop="1" x14ac:dyDescent="0.25"/>
  </sheetData>
  <mergeCells count="3">
    <mergeCell ref="A1:G2"/>
    <mergeCell ref="A3:G3"/>
    <mergeCell ref="A4:B4"/>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7"/>
  <sheetViews>
    <sheetView topLeftCell="G3" workbookViewId="0">
      <selection activeCell="I4" sqref="I4:J6"/>
    </sheetView>
  </sheetViews>
  <sheetFormatPr baseColWidth="10" defaultColWidth="11.42578125" defaultRowHeight="15.75" x14ac:dyDescent="0.25"/>
  <cols>
    <col min="1" max="1" width="5.42578125" style="24" customWidth="1"/>
    <col min="2" max="2" width="61.140625" style="24" customWidth="1"/>
    <col min="3" max="3" width="34.28515625" style="24" customWidth="1"/>
    <col min="4" max="4" width="15.42578125" style="26" customWidth="1"/>
    <col min="5" max="5" width="18.140625" style="26" customWidth="1"/>
    <col min="6" max="6" width="54.140625" style="24" customWidth="1"/>
    <col min="7" max="7" width="62.42578125" style="24" customWidth="1"/>
    <col min="8" max="8" width="41" style="24" customWidth="1"/>
    <col min="9" max="9" width="49.85546875" style="24" customWidth="1"/>
    <col min="10" max="10" width="35" style="24" customWidth="1"/>
    <col min="11" max="16384" width="11.42578125" style="24"/>
  </cols>
  <sheetData>
    <row r="1" spans="1:10" ht="40.5" customHeight="1" x14ac:dyDescent="0.25">
      <c r="A1" s="317" t="s">
        <v>351</v>
      </c>
      <c r="B1" s="317"/>
      <c r="C1" s="317"/>
      <c r="D1" s="317"/>
      <c r="E1" s="317"/>
      <c r="F1" s="317"/>
      <c r="G1" s="317"/>
    </row>
    <row r="2" spans="1:10" ht="40.5" customHeight="1" x14ac:dyDescent="0.25">
      <c r="A2" s="317"/>
      <c r="B2" s="317"/>
      <c r="C2" s="317"/>
      <c r="D2" s="317"/>
      <c r="E2" s="317"/>
      <c r="F2" s="317"/>
      <c r="G2" s="317"/>
    </row>
    <row r="3" spans="1:10" ht="26.25" thickBot="1" x14ac:dyDescent="0.3">
      <c r="A3" s="318" t="s">
        <v>426</v>
      </c>
      <c r="B3" s="318"/>
      <c r="C3" s="318"/>
      <c r="D3" s="318"/>
      <c r="E3" s="318"/>
      <c r="F3" s="318"/>
      <c r="G3" s="318"/>
    </row>
    <row r="4" spans="1:10" ht="37.5" thickTop="1" thickBot="1" x14ac:dyDescent="0.3">
      <c r="A4" s="320" t="s">
        <v>352</v>
      </c>
      <c r="B4" s="320"/>
      <c r="C4" s="27" t="s">
        <v>353</v>
      </c>
      <c r="D4" s="27" t="s">
        <v>354</v>
      </c>
      <c r="E4" s="27" t="s">
        <v>355</v>
      </c>
      <c r="F4" s="27" t="s">
        <v>356</v>
      </c>
      <c r="G4" s="27" t="s">
        <v>357</v>
      </c>
      <c r="H4" s="28" t="s">
        <v>358</v>
      </c>
      <c r="I4" s="265" t="s">
        <v>770</v>
      </c>
      <c r="J4" s="55" t="s">
        <v>358</v>
      </c>
    </row>
    <row r="5" spans="1:10" ht="47.25" customHeight="1" thickTop="1" thickBot="1" x14ac:dyDescent="0.3">
      <c r="A5" s="69">
        <v>1</v>
      </c>
      <c r="B5" s="100" t="s">
        <v>388</v>
      </c>
      <c r="C5" s="53" t="s">
        <v>389</v>
      </c>
      <c r="D5" s="31">
        <v>44562</v>
      </c>
      <c r="E5" s="25">
        <v>44926</v>
      </c>
      <c r="F5" s="36" t="s">
        <v>390</v>
      </c>
      <c r="G5" s="71" t="s">
        <v>608</v>
      </c>
      <c r="H5" s="36"/>
      <c r="I5" s="54"/>
      <c r="J5" s="32" t="s">
        <v>771</v>
      </c>
    </row>
    <row r="6" spans="1:10" ht="44.25" customHeight="1" thickTop="1" thickBot="1" x14ac:dyDescent="0.3">
      <c r="A6" s="69">
        <v>2</v>
      </c>
      <c r="B6" s="100" t="s">
        <v>381</v>
      </c>
      <c r="C6" s="53" t="s">
        <v>382</v>
      </c>
      <c r="D6" s="31">
        <v>44562</v>
      </c>
      <c r="E6" s="25">
        <v>44926</v>
      </c>
      <c r="F6" s="36" t="s">
        <v>509</v>
      </c>
      <c r="G6" s="36" t="s">
        <v>609</v>
      </c>
      <c r="H6" s="103" t="s">
        <v>768</v>
      </c>
      <c r="I6" s="54"/>
      <c r="J6" s="32" t="s">
        <v>771</v>
      </c>
    </row>
    <row r="7" spans="1:10" ht="57" customHeight="1" thickTop="1" thickBot="1" x14ac:dyDescent="0.3">
      <c r="A7" s="69">
        <v>3</v>
      </c>
      <c r="B7" s="100" t="s">
        <v>383</v>
      </c>
      <c r="C7" s="53" t="s">
        <v>384</v>
      </c>
      <c r="D7" s="31">
        <v>44562</v>
      </c>
      <c r="E7" s="25">
        <v>44926</v>
      </c>
      <c r="F7" s="36" t="s">
        <v>571</v>
      </c>
      <c r="G7" s="36" t="s">
        <v>571</v>
      </c>
      <c r="H7" s="71" t="s">
        <v>576</v>
      </c>
      <c r="I7" s="54"/>
      <c r="J7" s="32" t="s">
        <v>771</v>
      </c>
    </row>
    <row r="8" spans="1:10" ht="120.75" customHeight="1" thickTop="1" thickBot="1" x14ac:dyDescent="0.3">
      <c r="A8" s="69">
        <v>4</v>
      </c>
      <c r="B8" s="100" t="s">
        <v>385</v>
      </c>
      <c r="C8" s="53" t="s">
        <v>386</v>
      </c>
      <c r="D8" s="39">
        <v>44562</v>
      </c>
      <c r="E8" s="39">
        <v>44926</v>
      </c>
      <c r="F8" s="36" t="s">
        <v>387</v>
      </c>
      <c r="G8" s="36" t="s">
        <v>610</v>
      </c>
      <c r="H8" s="71" t="s">
        <v>611</v>
      </c>
      <c r="I8" s="54"/>
      <c r="J8" s="32" t="s">
        <v>771</v>
      </c>
    </row>
    <row r="9" spans="1:10" ht="111.75" customHeight="1" thickTop="1" thickBot="1" x14ac:dyDescent="0.3">
      <c r="A9" s="69">
        <v>5</v>
      </c>
      <c r="B9" s="100" t="s">
        <v>391</v>
      </c>
      <c r="C9" s="53" t="s">
        <v>392</v>
      </c>
      <c r="D9" s="39">
        <v>44593</v>
      </c>
      <c r="E9" s="39">
        <v>44926</v>
      </c>
      <c r="F9" s="36" t="s">
        <v>393</v>
      </c>
      <c r="G9" s="71" t="s">
        <v>577</v>
      </c>
      <c r="H9" s="138" t="s">
        <v>612</v>
      </c>
      <c r="I9" s="54"/>
      <c r="J9" s="32" t="s">
        <v>771</v>
      </c>
    </row>
    <row r="10" spans="1:10" ht="51.75" customHeight="1" thickTop="1" thickBot="1" x14ac:dyDescent="0.3">
      <c r="A10" s="69">
        <v>6</v>
      </c>
      <c r="B10" s="100" t="s">
        <v>394</v>
      </c>
      <c r="C10" s="53" t="s">
        <v>395</v>
      </c>
      <c r="D10" s="31">
        <v>44621</v>
      </c>
      <c r="E10" s="25">
        <v>44625</v>
      </c>
      <c r="F10" s="36" t="s">
        <v>396</v>
      </c>
      <c r="G10" s="71"/>
      <c r="H10" s="96"/>
      <c r="I10" s="54"/>
      <c r="J10" s="32" t="s">
        <v>771</v>
      </c>
    </row>
    <row r="11" spans="1:10" ht="51.75" customHeight="1" thickTop="1" thickBot="1" x14ac:dyDescent="0.3">
      <c r="A11" s="69">
        <v>7</v>
      </c>
      <c r="B11" s="100" t="s">
        <v>397</v>
      </c>
      <c r="C11" s="53" t="s">
        <v>395</v>
      </c>
      <c r="D11" s="31">
        <v>44621</v>
      </c>
      <c r="E11" s="25">
        <v>44651</v>
      </c>
      <c r="F11" s="36" t="s">
        <v>398</v>
      </c>
      <c r="G11" s="71"/>
      <c r="H11" s="71"/>
      <c r="I11" s="54"/>
      <c r="J11" s="32" t="s">
        <v>771</v>
      </c>
    </row>
    <row r="12" spans="1:10" ht="51.75" customHeight="1" thickTop="1" thickBot="1" x14ac:dyDescent="0.3">
      <c r="A12" s="69">
        <v>8</v>
      </c>
      <c r="B12" s="100" t="s">
        <v>399</v>
      </c>
      <c r="C12" s="53" t="s">
        <v>395</v>
      </c>
      <c r="D12" s="31">
        <v>44621</v>
      </c>
      <c r="E12" s="25">
        <v>44651</v>
      </c>
      <c r="F12" s="36" t="s">
        <v>400</v>
      </c>
      <c r="G12" s="71"/>
      <c r="H12" s="71"/>
      <c r="I12" s="54"/>
      <c r="J12" s="32" t="s">
        <v>771</v>
      </c>
    </row>
    <row r="13" spans="1:10" ht="58.5" customHeight="1" thickTop="1" thickBot="1" x14ac:dyDescent="0.3">
      <c r="A13" s="69">
        <v>9</v>
      </c>
      <c r="B13" s="100" t="s">
        <v>401</v>
      </c>
      <c r="C13" s="53" t="s">
        <v>402</v>
      </c>
      <c r="D13" s="31">
        <v>44713</v>
      </c>
      <c r="E13" s="25">
        <v>44742</v>
      </c>
      <c r="F13" s="36"/>
      <c r="G13" s="71" t="s">
        <v>578</v>
      </c>
      <c r="H13" s="71" t="s">
        <v>569</v>
      </c>
      <c r="I13" s="54"/>
      <c r="J13" s="32" t="s">
        <v>771</v>
      </c>
    </row>
    <row r="14" spans="1:10" ht="142.5" customHeight="1" thickTop="1" thickBot="1" x14ac:dyDescent="0.3">
      <c r="A14" s="69">
        <v>10</v>
      </c>
      <c r="B14" s="73" t="s">
        <v>403</v>
      </c>
      <c r="C14" s="37" t="s">
        <v>395</v>
      </c>
      <c r="D14" s="101">
        <v>44713</v>
      </c>
      <c r="E14" s="41">
        <v>44742</v>
      </c>
      <c r="F14" s="52"/>
      <c r="G14" s="71" t="s">
        <v>613</v>
      </c>
      <c r="H14" s="71" t="s">
        <v>769</v>
      </c>
      <c r="I14" s="54"/>
      <c r="J14" s="32" t="s">
        <v>771</v>
      </c>
    </row>
    <row r="15" spans="1:10" ht="69" customHeight="1" thickTop="1" thickBot="1" x14ac:dyDescent="0.3">
      <c r="A15" s="69">
        <v>11</v>
      </c>
      <c r="B15" s="100" t="s">
        <v>404</v>
      </c>
      <c r="C15" s="36" t="s">
        <v>405</v>
      </c>
      <c r="D15" s="31">
        <v>44713</v>
      </c>
      <c r="E15" s="25">
        <v>44910</v>
      </c>
      <c r="F15" s="52"/>
      <c r="G15" s="71" t="s">
        <v>579</v>
      </c>
      <c r="H15" s="71"/>
      <c r="I15" s="54"/>
      <c r="J15" s="32" t="s">
        <v>771</v>
      </c>
    </row>
    <row r="16" spans="1:10" ht="90.75" customHeight="1" thickTop="1" thickBot="1" x14ac:dyDescent="0.3">
      <c r="A16" s="69">
        <v>12</v>
      </c>
      <c r="B16" s="73" t="s">
        <v>406</v>
      </c>
      <c r="C16" s="37" t="s">
        <v>407</v>
      </c>
      <c r="D16" s="101">
        <v>44743</v>
      </c>
      <c r="E16" s="41">
        <v>44773</v>
      </c>
      <c r="F16" s="52"/>
      <c r="G16" s="71" t="s">
        <v>580</v>
      </c>
      <c r="H16" s="71" t="s">
        <v>570</v>
      </c>
      <c r="I16" s="54"/>
      <c r="J16" s="32" t="s">
        <v>771</v>
      </c>
    </row>
    <row r="17" spans="1:10" ht="33" thickTop="1" thickBot="1" x14ac:dyDescent="0.3">
      <c r="A17" s="69">
        <v>13</v>
      </c>
      <c r="B17" s="100" t="s">
        <v>408</v>
      </c>
      <c r="C17" s="53" t="s">
        <v>409</v>
      </c>
      <c r="D17" s="31">
        <v>44743</v>
      </c>
      <c r="E17" s="25">
        <v>44926</v>
      </c>
      <c r="F17" s="36"/>
      <c r="G17" s="71"/>
      <c r="H17" s="71"/>
      <c r="I17" s="54"/>
      <c r="J17" s="32" t="s">
        <v>771</v>
      </c>
    </row>
    <row r="18" spans="1:10" ht="64.5" thickTop="1" thickBot="1" x14ac:dyDescent="0.3">
      <c r="A18" s="69">
        <v>14</v>
      </c>
      <c r="B18" s="100" t="s">
        <v>410</v>
      </c>
      <c r="C18" s="53" t="s">
        <v>411</v>
      </c>
      <c r="D18" s="39">
        <v>44743</v>
      </c>
      <c r="E18" s="39">
        <v>44773</v>
      </c>
      <c r="F18" s="36"/>
      <c r="G18" s="71"/>
      <c r="H18" s="71"/>
      <c r="I18" s="54"/>
      <c r="J18" s="32" t="s">
        <v>771</v>
      </c>
    </row>
    <row r="19" spans="1:10" ht="48.75" thickTop="1" thickBot="1" x14ac:dyDescent="0.3">
      <c r="A19" s="69">
        <v>15</v>
      </c>
      <c r="B19" s="100" t="s">
        <v>412</v>
      </c>
      <c r="C19" s="53" t="s">
        <v>413</v>
      </c>
      <c r="D19" s="39">
        <v>44743</v>
      </c>
      <c r="E19" s="39">
        <v>44895</v>
      </c>
      <c r="F19" s="36"/>
      <c r="G19" s="71"/>
      <c r="H19" s="71"/>
      <c r="I19" s="54"/>
      <c r="J19" s="32" t="s">
        <v>771</v>
      </c>
    </row>
    <row r="20" spans="1:10" ht="17.25" thickTop="1" thickBot="1" x14ac:dyDescent="0.3">
      <c r="A20" s="69">
        <v>16</v>
      </c>
      <c r="B20" s="73" t="s">
        <v>414</v>
      </c>
      <c r="C20" s="36" t="s">
        <v>415</v>
      </c>
      <c r="D20" s="101">
        <v>44757</v>
      </c>
      <c r="E20" s="41">
        <v>44895</v>
      </c>
      <c r="F20" s="52"/>
      <c r="G20" s="71"/>
      <c r="H20" s="71"/>
      <c r="I20" s="54"/>
      <c r="J20" s="32" t="s">
        <v>771</v>
      </c>
    </row>
    <row r="21" spans="1:10" ht="48.75" thickTop="1" thickBot="1" x14ac:dyDescent="0.3">
      <c r="A21" s="69">
        <v>17</v>
      </c>
      <c r="B21" s="100" t="s">
        <v>416</v>
      </c>
      <c r="C21" s="53" t="s">
        <v>417</v>
      </c>
      <c r="D21" s="31">
        <v>44774</v>
      </c>
      <c r="E21" s="25">
        <v>44926</v>
      </c>
      <c r="F21" s="36"/>
      <c r="G21" s="71"/>
      <c r="H21" s="71"/>
      <c r="I21" s="54"/>
      <c r="J21" s="32" t="s">
        <v>771</v>
      </c>
    </row>
    <row r="22" spans="1:10" ht="17.25" thickTop="1" thickBot="1" x14ac:dyDescent="0.3">
      <c r="A22" s="69">
        <v>18</v>
      </c>
      <c r="B22" s="73" t="s">
        <v>418</v>
      </c>
      <c r="C22" s="37" t="s">
        <v>419</v>
      </c>
      <c r="D22" s="101">
        <v>44774</v>
      </c>
      <c r="E22" s="41">
        <v>44803</v>
      </c>
      <c r="F22" s="52"/>
      <c r="G22" s="71"/>
      <c r="H22" s="71"/>
      <c r="I22" s="54"/>
      <c r="J22" s="32" t="s">
        <v>771</v>
      </c>
    </row>
    <row r="23" spans="1:10" ht="17.25" thickTop="1" thickBot="1" x14ac:dyDescent="0.3">
      <c r="A23" s="69">
        <v>19</v>
      </c>
      <c r="B23" s="100" t="s">
        <v>420</v>
      </c>
      <c r="C23" s="53" t="s">
        <v>421</v>
      </c>
      <c r="D23" s="31">
        <v>44805</v>
      </c>
      <c r="E23" s="25">
        <v>44834</v>
      </c>
      <c r="F23" s="36"/>
      <c r="G23" s="71"/>
      <c r="H23" s="71"/>
      <c r="I23" s="54"/>
      <c r="J23" s="32" t="s">
        <v>771</v>
      </c>
    </row>
    <row r="24" spans="1:10" ht="17.25" thickTop="1" thickBot="1" x14ac:dyDescent="0.3">
      <c r="A24" s="69">
        <v>20</v>
      </c>
      <c r="B24" s="100" t="s">
        <v>422</v>
      </c>
      <c r="C24" s="53" t="s">
        <v>421</v>
      </c>
      <c r="D24" s="31">
        <v>44805</v>
      </c>
      <c r="E24" s="25">
        <v>44834</v>
      </c>
      <c r="F24" s="36"/>
      <c r="G24" s="71"/>
      <c r="H24" s="71"/>
      <c r="I24" s="54"/>
      <c r="J24" s="32" t="s">
        <v>771</v>
      </c>
    </row>
    <row r="25" spans="1:10" ht="33" thickTop="1" thickBot="1" x14ac:dyDescent="0.3">
      <c r="A25" s="69">
        <v>21</v>
      </c>
      <c r="B25" s="100" t="s">
        <v>423</v>
      </c>
      <c r="C25" s="53" t="s">
        <v>424</v>
      </c>
      <c r="D25" s="31">
        <v>44805</v>
      </c>
      <c r="E25" s="25">
        <v>44834</v>
      </c>
      <c r="F25" s="36"/>
      <c r="G25" s="71"/>
      <c r="H25" s="71"/>
      <c r="I25" s="54"/>
      <c r="J25" s="32" t="s">
        <v>771</v>
      </c>
    </row>
    <row r="26" spans="1:10" ht="33" thickTop="1" thickBot="1" x14ac:dyDescent="0.3">
      <c r="A26" s="69">
        <v>22</v>
      </c>
      <c r="B26" s="100" t="s">
        <v>425</v>
      </c>
      <c r="C26" s="53" t="s">
        <v>421</v>
      </c>
      <c r="D26" s="31">
        <v>44910</v>
      </c>
      <c r="E26" s="25">
        <v>44926</v>
      </c>
      <c r="F26" s="36"/>
      <c r="G26" s="71"/>
      <c r="H26" s="71"/>
      <c r="I26" s="54"/>
      <c r="J26" s="32" t="s">
        <v>771</v>
      </c>
    </row>
    <row r="27" spans="1:10" ht="16.5" thickTop="1" x14ac:dyDescent="0.25"/>
  </sheetData>
  <mergeCells count="3">
    <mergeCell ref="A1:G2"/>
    <mergeCell ref="A3:G3"/>
    <mergeCell ref="A4:B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PAI 2022_v3</vt:lpstr>
      <vt:lpstr>Historial cambios</vt:lpstr>
      <vt:lpstr>PAA</vt:lpstr>
      <vt:lpstr>PINAR</vt:lpstr>
      <vt:lpstr>Plan vacantes</vt:lpstr>
      <vt:lpstr>P. Previsión recursos humanos</vt:lpstr>
      <vt:lpstr>P. Estratégico talento humano</vt:lpstr>
      <vt:lpstr>P. Capacitación</vt:lpstr>
      <vt:lpstr>P. Bienestar e incentivos</vt:lpstr>
      <vt:lpstr>P. SST</vt:lpstr>
      <vt:lpstr>PETI</vt:lpstr>
      <vt:lpstr>P. Tratamiento riesgos de seg.</vt:lpstr>
      <vt:lpstr>Plan seguridad y privacidad inf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 Lorena Galindo Piracoca</dc:creator>
  <cp:lastModifiedBy>Vivian Lorena Galindo Piracoca</cp:lastModifiedBy>
  <dcterms:created xsi:type="dcterms:W3CDTF">2022-07-26T13:36:20Z</dcterms:created>
  <dcterms:modified xsi:type="dcterms:W3CDTF">2022-09-23T14:58:10Z</dcterms:modified>
</cp:coreProperties>
</file>