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arysolMendezCortes\Downloads\Planes 2026\"/>
    </mc:Choice>
  </mc:AlternateContent>
  <xr:revisionPtr revIDLastSave="0" documentId="8_{C5ACEA18-A9D2-42AA-90C0-3A8F0A6ED75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lan_612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7" i="1"/>
  <c r="A7" i="1" s="1"/>
  <c r="J3" i="1"/>
  <c r="F7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<sst xmlns="http://schemas.openxmlformats.org/spreadsheetml/2006/main" count="119" uniqueCount="91">
  <si>
    <t>No.</t>
  </si>
  <si>
    <t>ACTIVIDAD</t>
  </si>
  <si>
    <t>INDICADOR</t>
  </si>
  <si>
    <t>FECHA INICIO</t>
  </si>
  <si>
    <t>FECHA FIN</t>
  </si>
  <si>
    <t>PERIODICIDAD</t>
  </si>
  <si>
    <t>RESPONSABLE</t>
  </si>
  <si>
    <t>INSTANCIA APROBADORA</t>
  </si>
  <si>
    <t>Diaria</t>
  </si>
  <si>
    <t>Semanal</t>
  </si>
  <si>
    <t>Quincenal</t>
  </si>
  <si>
    <t>Mensual</t>
  </si>
  <si>
    <t>Bimestral</t>
  </si>
  <si>
    <t>Trimestral</t>
  </si>
  <si>
    <t>Semestral</t>
  </si>
  <si>
    <t>Anual</t>
  </si>
  <si>
    <t>POLÍTICA DEL MIPG RELACIONADA</t>
  </si>
  <si>
    <t>POLÍTICA MIPG</t>
  </si>
  <si>
    <t>PROCESOS</t>
  </si>
  <si>
    <t>Direccionamiento estratégico</t>
  </si>
  <si>
    <t>Comunicación estratégica</t>
  </si>
  <si>
    <t>Evaluación y mejoramiento continuo</t>
  </si>
  <si>
    <t>Gestión jurídica </t>
  </si>
  <si>
    <t>Gestión de los recursos financieros del PAE</t>
  </si>
  <si>
    <t>Gestión de la tecnología e información</t>
  </si>
  <si>
    <t>Gestión de la calidad e innovación de la alimentación escolar. </t>
  </si>
  <si>
    <t>Gestión integral para la prestación del servicio PAE </t>
  </si>
  <si>
    <t>Gestión contractual y adquisiciones </t>
  </si>
  <si>
    <t>Gestión del talento humano </t>
  </si>
  <si>
    <t>Gestión documental </t>
  </si>
  <si>
    <t>Relación Estado ciudadano</t>
  </si>
  <si>
    <t>Gestión financiera </t>
  </si>
  <si>
    <t>1. Plan Institucional de Archivos - PINAR</t>
  </si>
  <si>
    <t>2. Plan Anual de Adquisiciones - PAA</t>
  </si>
  <si>
    <t>3. Plan Anual de Vacantes</t>
  </si>
  <si>
    <t>4. Plan de Previsión de Recursos Humanos</t>
  </si>
  <si>
    <t>5. Plan Estratégico de Talento Humano</t>
  </si>
  <si>
    <t>6. Plan Institucional de Capacitación - PIC</t>
  </si>
  <si>
    <t>7. Plan de Incentivos Institucionales</t>
  </si>
  <si>
    <t>8. Plan de Trabajo Anual de Seguridad y Salud en el Trabajo</t>
  </si>
  <si>
    <t>9. Plan de Anticorrupción y de Atención al Ciudadano – PAAC Transición al Programa de Transparencia y Ética Pública - PTEP</t>
  </si>
  <si>
    <t>10. Plan Estratégico de Tecnologías de la Información y las Comunicaciones - PETI</t>
  </si>
  <si>
    <t>11. Plan de Tratamiento de Riesgos de Seguridad y Privacidad de la Información</t>
  </si>
  <si>
    <t>12. Plan de Seguridad y Privacidad de la Información</t>
  </si>
  <si>
    <t>PLANES D-612</t>
  </si>
  <si>
    <t>GESTIÓN ESTRATÉGICA DEL TALENTO HUMANO</t>
  </si>
  <si>
    <t>INTEGRIDAD</t>
  </si>
  <si>
    <t>PLANEACIÓN INSTITUCIONAL</t>
  </si>
  <si>
    <t>GESTIÓN PRESUPUESTAL Y EFICIENCIA DEL GASTO PÚBLICO</t>
  </si>
  <si>
    <t>COMPRAS Y CONTRATACIÓN PÚBLICA</t>
  </si>
  <si>
    <t>FORTALECIMIENTO ORGANIZACIONAL Y SIMPLIFICACIÓN DE PROCESOS</t>
  </si>
  <si>
    <t>GOBIERNO DIGITAL</t>
  </si>
  <si>
    <t>SEGURIDAD DIGITAL</t>
  </si>
  <si>
    <t>DEFENSA JURÍDICA</t>
  </si>
  <si>
    <t>MEJORA NORMATIVA</t>
  </si>
  <si>
    <t>SERVICIO AL CIUDADANO</t>
  </si>
  <si>
    <t>RACIONALIZACIÓN DE TRÁMITES</t>
  </si>
  <si>
    <t>PARTICIPACIÓN CIUDADANA EN LA GESTIÓN PÚBLICA</t>
  </si>
  <si>
    <t>SEGUIMIENTO Y EVALUACIÓN DEL DESEMPEÑO INSTITUCIONAL</t>
  </si>
  <si>
    <t>TRANSPARENCIA, ACCESO A LA INFORMACIÓN Y LUCHA CONTRA LA CORRUPCIÓN</t>
  </si>
  <si>
    <t>GESTIÓN DOCUMENTAL</t>
  </si>
  <si>
    <t>GESTIÓN DE LA INFORMACIÓN ESTADÍSTICA</t>
  </si>
  <si>
    <t>GESTIÓN DEL CONOCIMIENTO</t>
  </si>
  <si>
    <t>CONTROL INTERNO</t>
  </si>
  <si>
    <t xml:space="preserve">          UNIDAD ADMINISTRATIVA ESPECIAL ALIMENTOS PARA APRENDER - UApA</t>
  </si>
  <si>
    <t>PLAN:</t>
  </si>
  <si>
    <t>Subd. Corporativa - Documental</t>
  </si>
  <si>
    <t>Subd. Corporativa - Talento Humano</t>
  </si>
  <si>
    <t>Direc. General - Planeación</t>
  </si>
  <si>
    <t>Subd. Información</t>
  </si>
  <si>
    <t>Subd. Corporativa - Presupuesto</t>
  </si>
  <si>
    <t>N/A</t>
  </si>
  <si>
    <t>ENTREGABLE DE LA ACTIVIDAD</t>
  </si>
  <si>
    <t>Actualizar las Tablas de Retención Documental acorde con las reestructuraciones que tenga la Unidad</t>
  </si>
  <si>
    <t xml:space="preserve">Tablas de Retención con los ajustes en series, series, subseries según reestructuración organico-funcional y/o ajustes den los procesos en cada una de las dependencias. </t>
  </si>
  <si>
    <t>Subdirección Corporativa</t>
  </si>
  <si>
    <t>Elaborar los programas específicos del Programa de Gestión Documental – PGD.</t>
  </si>
  <si>
    <t>Subdirección Corporativa / Subdirección de Información</t>
  </si>
  <si>
    <t xml:space="preserve">Elaborar el Banco Terminológico </t>
  </si>
  <si>
    <t xml:space="preserve"> Organización del archivo de gestión, conformación de los expedientes electrónicos de archivo. </t>
  </si>
  <si>
    <t>Porcentaje de instrumentos archivísticos adoptados y actualizados en la Unidad</t>
  </si>
  <si>
    <t>240-08</t>
  </si>
  <si>
    <t>CÓDIGO ACTIVIDAD PAI</t>
  </si>
  <si>
    <t>Banco terminológico</t>
  </si>
  <si>
    <t>Inventarios documentales - FUID
Hojas de control</t>
  </si>
  <si>
    <t xml:space="preserve">Programa de normalización de formas y formularios electrónicos
Programa de documentos vitales o esenciales
</t>
  </si>
  <si>
    <r>
      <rPr>
        <b/>
        <sz val="11"/>
        <color theme="1"/>
        <rFont val="Calibri"/>
        <family val="2"/>
        <scheme val="minor"/>
      </rPr>
      <t>Anexo.</t>
    </r>
    <r>
      <rPr>
        <sz val="11"/>
        <color theme="1"/>
        <rFont val="Calibri"/>
        <family val="2"/>
        <scheme val="minor"/>
      </rPr>
      <t xml:space="preserve"> Plan de implementación vigencia 2026</t>
    </r>
  </si>
  <si>
    <t>RESULTADOS IDI 2024</t>
  </si>
  <si>
    <t>Desarrollarr el módulo de gestión documental en el SGDEA -ORFEO.</t>
  </si>
  <si>
    <t>Módulo de gesión desarrollado</t>
  </si>
  <si>
    <t>RESULT. POL.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</si>
</sst>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/>
    <xf numFmtId="0" fontId="1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justify" vertical="center" wrapText="1"/>
      <protection locked="0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38100</xdr:rowOff>
    </xdr:from>
    <xdr:to>
      <xdr:col>1</xdr:col>
      <xdr:colOff>1457325</xdr:colOff>
      <xdr:row>1</xdr:row>
      <xdr:rowOff>335846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1C3810-6C63-476C-8AA2-3071791A0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1362075" cy="6787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"/>
  <sheetViews>
    <sheetView showGridLines="0" tabSelected="1" workbookViewId="0">
      <pane xSplit="3" ySplit="6" topLeftCell="F7" activePane="bottomRight" state="frozen"/>
      <selection pane="topRight" activeCell="D1" sqref="D1"/>
      <selection pane="bottomLeft" activeCell="A6" sqref="A6"/>
      <selection pane="bottomRight" activeCell="I12" sqref="I12"/>
    </sheetView>
  </sheetViews>
  <sheetFormatPr baseColWidth="10" defaultColWidth="11.453125" defaultRowHeight="14.5" x14ac:dyDescent="0.35"/>
  <cols>
    <col min="1" max="1" width="6" style="22" customWidth="1"/>
    <col min="2" max="2" width="30.453125" style="22" customWidth="1"/>
    <col min="3" max="3" width="27" style="22" customWidth="1"/>
    <col min="4" max="4" width="15.453125" style="22" customWidth="1"/>
    <col min="5" max="5" width="29.26953125" style="22" customWidth="1"/>
    <col min="6" max="6" width="11" style="22" customWidth="1"/>
    <col min="7" max="7" width="12.54296875" style="22" customWidth="1"/>
    <col min="8" max="9" width="11" style="22" customWidth="1"/>
    <col min="10" max="10" width="34.1796875" style="22" customWidth="1"/>
    <col min="11" max="11" width="22.453125" style="22" customWidth="1"/>
    <col min="12" max="26" width="11.54296875" style="22" customWidth="1"/>
    <col min="27" max="27" width="6.26953125" style="22" hidden="1" customWidth="1"/>
    <col min="28" max="28" width="5.453125" style="22" hidden="1" customWidth="1"/>
    <col min="29" max="16384" width="11.453125" style="22"/>
  </cols>
  <sheetData>
    <row r="1" spans="1:27" ht="30" customHeight="1" x14ac:dyDescent="0.35">
      <c r="A1" s="32"/>
      <c r="B1" s="33"/>
      <c r="C1" s="30" t="s">
        <v>64</v>
      </c>
      <c r="D1" s="30"/>
      <c r="E1" s="30"/>
      <c r="F1" s="30"/>
      <c r="G1" s="30"/>
      <c r="H1" s="30"/>
      <c r="I1" s="30"/>
      <c r="J1" s="30"/>
      <c r="K1" s="30"/>
    </row>
    <row r="2" spans="1:27" ht="30" customHeight="1" x14ac:dyDescent="0.35">
      <c r="A2" s="34"/>
      <c r="B2" s="35"/>
      <c r="C2" s="30"/>
      <c r="D2" s="30"/>
      <c r="E2" s="30"/>
      <c r="F2" s="30"/>
      <c r="G2" s="30"/>
      <c r="H2" s="30"/>
      <c r="I2" s="30"/>
      <c r="J2" s="30"/>
      <c r="K2" s="30"/>
    </row>
    <row r="3" spans="1:27" ht="30" customHeight="1" x14ac:dyDescent="0.35">
      <c r="A3" s="31" t="s">
        <v>65</v>
      </c>
      <c r="B3" s="31"/>
      <c r="C3" s="25" t="s">
        <v>32</v>
      </c>
      <c r="D3" s="25"/>
      <c r="E3" s="25"/>
      <c r="F3" s="25"/>
      <c r="G3" s="25"/>
      <c r="H3" s="25"/>
      <c r="I3" s="25"/>
      <c r="J3" s="26" t="str">
        <f>IF(C3="","",VLOOKUP(C3,Hoja2!$D$2:$F$20,2,0))</f>
        <v>Subd. Corporativa - Documental</v>
      </c>
      <c r="K3" s="26"/>
    </row>
    <row r="4" spans="1:27" ht="30" customHeight="1" x14ac:dyDescent="0.35">
      <c r="A4" s="36" t="s">
        <v>86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27" ht="30" customHeight="1" x14ac:dyDescent="0.35"/>
    <row r="6" spans="1:27" ht="35.25" customHeight="1" x14ac:dyDescent="0.35">
      <c r="A6" s="23" t="s">
        <v>0</v>
      </c>
      <c r="B6" s="23" t="s">
        <v>1</v>
      </c>
      <c r="C6" s="23" t="s">
        <v>2</v>
      </c>
      <c r="D6" s="23" t="s">
        <v>82</v>
      </c>
      <c r="E6" s="23" t="s">
        <v>16</v>
      </c>
      <c r="F6" s="20" t="s">
        <v>87</v>
      </c>
      <c r="G6" s="23" t="s">
        <v>5</v>
      </c>
      <c r="H6" s="23" t="s">
        <v>3</v>
      </c>
      <c r="I6" s="23" t="s">
        <v>4</v>
      </c>
      <c r="J6" s="23" t="s">
        <v>72</v>
      </c>
      <c r="K6" s="23" t="s">
        <v>7</v>
      </c>
    </row>
    <row r="7" spans="1:27" ht="114" customHeight="1" x14ac:dyDescent="0.35">
      <c r="A7" s="19">
        <f>IF(AA7="","",AA7)</f>
        <v>1</v>
      </c>
      <c r="B7" s="16" t="s">
        <v>73</v>
      </c>
      <c r="C7" s="16" t="s">
        <v>80</v>
      </c>
      <c r="D7" s="27" t="s">
        <v>81</v>
      </c>
      <c r="E7" s="18" t="s">
        <v>60</v>
      </c>
      <c r="F7" s="17">
        <f>IF(E7="","",VLOOKUP(E7,Hoja2!$B$2:$F$20,5,0))</f>
        <v>68.55</v>
      </c>
      <c r="G7" s="18" t="s">
        <v>13</v>
      </c>
      <c r="H7" s="21">
        <v>46082</v>
      </c>
      <c r="I7" s="21">
        <v>46386</v>
      </c>
      <c r="J7" s="16" t="s">
        <v>74</v>
      </c>
      <c r="K7" s="18" t="s">
        <v>75</v>
      </c>
      <c r="AA7" s="22">
        <f>IF(B7="","",1)</f>
        <v>1</v>
      </c>
    </row>
    <row r="8" spans="1:27" ht="117.75" customHeight="1" x14ac:dyDescent="0.35">
      <c r="A8" s="19">
        <f>IF(AA8="","",AA7+1)</f>
        <v>2</v>
      </c>
      <c r="B8" s="16" t="s">
        <v>76</v>
      </c>
      <c r="C8" s="16" t="s">
        <v>80</v>
      </c>
      <c r="D8" s="28"/>
      <c r="E8" s="18" t="s">
        <v>60</v>
      </c>
      <c r="F8" s="17">
        <f>IF(E8="","",VLOOKUP(E8,Hoja2!$B$2:$F$20,5,0))</f>
        <v>68.55</v>
      </c>
      <c r="G8" s="18" t="s">
        <v>13</v>
      </c>
      <c r="H8" s="21">
        <v>46055</v>
      </c>
      <c r="I8" s="21">
        <v>46386</v>
      </c>
      <c r="J8" s="16" t="s">
        <v>85</v>
      </c>
      <c r="K8" s="18" t="s">
        <v>75</v>
      </c>
      <c r="AA8" s="22">
        <f t="shared" ref="AA8:AA21" si="0">IF(B8="","",1)</f>
        <v>1</v>
      </c>
    </row>
    <row r="9" spans="1:27" ht="62.25" customHeight="1" x14ac:dyDescent="0.35">
      <c r="A9" s="19">
        <f t="shared" ref="A9:A21" si="1">IF(AA9="","",A8+1)</f>
        <v>3</v>
      </c>
      <c r="B9" s="16" t="s">
        <v>88</v>
      </c>
      <c r="C9" s="16" t="s">
        <v>80</v>
      </c>
      <c r="D9" s="28"/>
      <c r="E9" s="18" t="s">
        <v>60</v>
      </c>
      <c r="F9" s="17">
        <f>IF(E9="","",VLOOKUP(E9,Hoja2!$B$2:$F$20,5,0))</f>
        <v>68.55</v>
      </c>
      <c r="G9" s="18" t="s">
        <v>13</v>
      </c>
      <c r="H9" s="21">
        <v>46113</v>
      </c>
      <c r="I9" s="21">
        <v>46386</v>
      </c>
      <c r="J9" s="16" t="s">
        <v>89</v>
      </c>
      <c r="K9" s="18" t="s">
        <v>77</v>
      </c>
      <c r="AA9" s="22">
        <f t="shared" si="0"/>
        <v>1</v>
      </c>
    </row>
    <row r="10" spans="1:27" ht="62.25" customHeight="1" x14ac:dyDescent="0.35">
      <c r="A10" s="19">
        <f t="shared" si="1"/>
        <v>4</v>
      </c>
      <c r="B10" s="16" t="s">
        <v>78</v>
      </c>
      <c r="C10" s="16" t="s">
        <v>80</v>
      </c>
      <c r="D10" s="28"/>
      <c r="E10" s="18" t="s">
        <v>60</v>
      </c>
      <c r="F10" s="17">
        <f>IF(E10="","",VLOOKUP(E10,Hoja2!$B$2:$F$20,5,0))</f>
        <v>68.55</v>
      </c>
      <c r="G10" s="18" t="s">
        <v>13</v>
      </c>
      <c r="H10" s="21">
        <v>46204</v>
      </c>
      <c r="I10" s="21">
        <v>46386</v>
      </c>
      <c r="J10" s="16" t="s">
        <v>83</v>
      </c>
      <c r="K10" s="18" t="s">
        <v>75</v>
      </c>
      <c r="AA10" s="22">
        <f t="shared" si="0"/>
        <v>1</v>
      </c>
    </row>
    <row r="11" spans="1:27" ht="62.25" customHeight="1" x14ac:dyDescent="0.35">
      <c r="A11" s="19">
        <f t="shared" si="1"/>
        <v>5</v>
      </c>
      <c r="B11" s="16" t="s">
        <v>79</v>
      </c>
      <c r="C11" s="16" t="s">
        <v>80</v>
      </c>
      <c r="D11" s="29"/>
      <c r="E11" s="18" t="s">
        <v>60</v>
      </c>
      <c r="F11" s="17">
        <f>IF(E11="","",VLOOKUP(E11,Hoja2!$B$2:$F$20,5,0))</f>
        <v>68.55</v>
      </c>
      <c r="G11" s="18" t="s">
        <v>8</v>
      </c>
      <c r="H11" s="21">
        <v>46024</v>
      </c>
      <c r="I11" s="21">
        <v>46386</v>
      </c>
      <c r="J11" s="16" t="s">
        <v>84</v>
      </c>
      <c r="K11" s="18" t="s">
        <v>75</v>
      </c>
      <c r="AA11" s="22">
        <f t="shared" si="0"/>
        <v>1</v>
      </c>
    </row>
    <row r="12" spans="1:27" ht="30.75" customHeight="1" x14ac:dyDescent="0.35">
      <c r="A12" s="11" t="str">
        <f t="shared" si="1"/>
        <v/>
      </c>
      <c r="B12" s="12"/>
      <c r="C12" s="12"/>
      <c r="D12" s="12"/>
      <c r="E12" s="12"/>
      <c r="F12" s="13" t="str">
        <f>IF(E12="","",VLOOKUP(E12,Hoja2!$B$2:$F$20,5,0))</f>
        <v/>
      </c>
      <c r="G12" s="14"/>
      <c r="H12" s="24"/>
      <c r="I12" s="15"/>
      <c r="J12" s="12"/>
      <c r="K12" s="12"/>
      <c r="AA12" s="22" t="str">
        <f t="shared" si="0"/>
        <v/>
      </c>
    </row>
    <row r="13" spans="1:27" ht="30.75" customHeight="1" x14ac:dyDescent="0.35">
      <c r="A13" s="11" t="str">
        <f t="shared" si="1"/>
        <v/>
      </c>
      <c r="B13" s="12"/>
      <c r="C13" s="12"/>
      <c r="D13" s="12"/>
      <c r="E13" s="12"/>
      <c r="F13" s="13" t="str">
        <f>IF(E13="","",VLOOKUP(E13,Hoja2!$B$2:$F$20,5,0))</f>
        <v/>
      </c>
      <c r="G13" s="14"/>
      <c r="H13" s="15"/>
      <c r="I13" s="15"/>
      <c r="J13" s="12"/>
      <c r="K13" s="12"/>
      <c r="AA13" s="22" t="str">
        <f t="shared" si="0"/>
        <v/>
      </c>
    </row>
    <row r="14" spans="1:27" ht="30.75" customHeight="1" x14ac:dyDescent="0.35">
      <c r="A14" s="11" t="str">
        <f t="shared" si="1"/>
        <v/>
      </c>
      <c r="B14" s="12"/>
      <c r="C14" s="12"/>
      <c r="D14" s="12"/>
      <c r="E14" s="12"/>
      <c r="F14" s="13" t="str">
        <f>IF(E14="","",VLOOKUP(E14,Hoja2!$B$2:$F$20,5,0))</f>
        <v/>
      </c>
      <c r="G14" s="14"/>
      <c r="H14" s="15"/>
      <c r="I14" s="15"/>
      <c r="J14" s="12"/>
      <c r="K14" s="12"/>
      <c r="AA14" s="22" t="str">
        <f t="shared" si="0"/>
        <v/>
      </c>
    </row>
    <row r="15" spans="1:27" ht="30.75" customHeight="1" x14ac:dyDescent="0.35">
      <c r="A15" s="11" t="str">
        <f t="shared" si="1"/>
        <v/>
      </c>
      <c r="B15" s="12"/>
      <c r="C15" s="12"/>
      <c r="D15" s="12"/>
      <c r="E15" s="12"/>
      <c r="F15" s="13" t="str">
        <f>IF(E15="","",VLOOKUP(E15,Hoja2!$B$2:$F$20,5,0))</f>
        <v/>
      </c>
      <c r="G15" s="14"/>
      <c r="H15" s="15"/>
      <c r="I15" s="15"/>
      <c r="J15" s="12"/>
      <c r="K15" s="12"/>
      <c r="AA15" s="22" t="str">
        <f t="shared" si="0"/>
        <v/>
      </c>
    </row>
    <row r="16" spans="1:27" ht="30.75" customHeight="1" x14ac:dyDescent="0.35">
      <c r="A16" s="11" t="str">
        <f t="shared" si="1"/>
        <v/>
      </c>
      <c r="B16" s="12"/>
      <c r="C16" s="12"/>
      <c r="D16" s="12"/>
      <c r="E16" s="12"/>
      <c r="F16" s="13" t="str">
        <f>IF(E16="","",VLOOKUP(E16,Hoja2!$B$2:$F$20,5,0))</f>
        <v/>
      </c>
      <c r="G16" s="14"/>
      <c r="H16" s="15"/>
      <c r="I16" s="15"/>
      <c r="J16" s="12"/>
      <c r="K16" s="12"/>
      <c r="AA16" s="22" t="str">
        <f t="shared" si="0"/>
        <v/>
      </c>
    </row>
    <row r="17" spans="1:27" ht="30.75" customHeight="1" x14ac:dyDescent="0.35">
      <c r="A17" s="11" t="str">
        <f t="shared" si="1"/>
        <v/>
      </c>
      <c r="B17" s="12"/>
      <c r="C17" s="12"/>
      <c r="D17" s="12"/>
      <c r="E17" s="12"/>
      <c r="F17" s="13" t="str">
        <f>IF(E17="","",VLOOKUP(E17,Hoja2!$B$2:$F$20,5,0))</f>
        <v/>
      </c>
      <c r="G17" s="14"/>
      <c r="H17" s="15"/>
      <c r="I17" s="15"/>
      <c r="J17" s="12"/>
      <c r="K17" s="12"/>
      <c r="AA17" s="22" t="str">
        <f t="shared" si="0"/>
        <v/>
      </c>
    </row>
    <row r="18" spans="1:27" ht="30.75" customHeight="1" x14ac:dyDescent="0.35">
      <c r="A18" s="11" t="str">
        <f t="shared" si="1"/>
        <v/>
      </c>
      <c r="B18" s="12"/>
      <c r="C18" s="12"/>
      <c r="D18" s="12"/>
      <c r="E18" s="12"/>
      <c r="F18" s="13" t="str">
        <f>IF(E18="","",VLOOKUP(E18,Hoja2!$B$2:$F$20,5,0))</f>
        <v/>
      </c>
      <c r="G18" s="14"/>
      <c r="H18" s="15"/>
      <c r="I18" s="15"/>
      <c r="J18" s="12"/>
      <c r="K18" s="12"/>
      <c r="AA18" s="22" t="str">
        <f t="shared" si="0"/>
        <v/>
      </c>
    </row>
    <row r="19" spans="1:27" ht="30.75" customHeight="1" x14ac:dyDescent="0.35">
      <c r="A19" s="11" t="str">
        <f t="shared" si="1"/>
        <v/>
      </c>
      <c r="B19" s="12"/>
      <c r="C19" s="12"/>
      <c r="D19" s="12"/>
      <c r="E19" s="12"/>
      <c r="F19" s="13" t="str">
        <f>IF(E19="","",VLOOKUP(E19,Hoja2!$B$2:$F$20,5,0))</f>
        <v/>
      </c>
      <c r="G19" s="14"/>
      <c r="H19" s="15"/>
      <c r="I19" s="15"/>
      <c r="J19" s="12"/>
      <c r="K19" s="12"/>
      <c r="AA19" s="22" t="str">
        <f t="shared" si="0"/>
        <v/>
      </c>
    </row>
    <row r="20" spans="1:27" ht="30.75" customHeight="1" x14ac:dyDescent="0.35">
      <c r="A20" s="11" t="str">
        <f t="shared" si="1"/>
        <v/>
      </c>
      <c r="B20" s="12"/>
      <c r="C20" s="12"/>
      <c r="D20" s="12"/>
      <c r="E20" s="12"/>
      <c r="F20" s="13" t="str">
        <f>IF(E20="","",VLOOKUP(E20,Hoja2!$B$2:$F$20,5,0))</f>
        <v/>
      </c>
      <c r="G20" s="14"/>
      <c r="H20" s="15"/>
      <c r="I20" s="15"/>
      <c r="J20" s="12"/>
      <c r="K20" s="12"/>
      <c r="AA20" s="22" t="str">
        <f t="shared" si="0"/>
        <v/>
      </c>
    </row>
    <row r="21" spans="1:27" ht="30.75" customHeight="1" x14ac:dyDescent="0.35">
      <c r="A21" s="11" t="str">
        <f t="shared" si="1"/>
        <v/>
      </c>
      <c r="B21" s="12"/>
      <c r="C21" s="12"/>
      <c r="D21" s="12"/>
      <c r="E21" s="12"/>
      <c r="F21" s="13" t="str">
        <f>IF(E21="","",VLOOKUP(E21,Hoja2!$B$2:$F$20,5,0))</f>
        <v/>
      </c>
      <c r="G21" s="14"/>
      <c r="H21" s="15"/>
      <c r="I21" s="15"/>
      <c r="J21" s="12"/>
      <c r="K21" s="12"/>
      <c r="AA21" s="22" t="str">
        <f t="shared" si="0"/>
        <v/>
      </c>
    </row>
  </sheetData>
  <mergeCells count="7">
    <mergeCell ref="C3:I3"/>
    <mergeCell ref="J3:K3"/>
    <mergeCell ref="D7:D11"/>
    <mergeCell ref="C1:K2"/>
    <mergeCell ref="A3:B3"/>
    <mergeCell ref="A1:B2"/>
    <mergeCell ref="A4:K4"/>
  </mergeCells>
  <conditionalFormatting sqref="D7">
    <cfRule type="expression" dxfId="0" priority="1">
      <formula>$AA7=1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Hoja2!$A$1:$A$9</xm:f>
          </x14:formula1>
          <xm:sqref>G7:G21</xm:sqref>
        </x14:dataValidation>
        <x14:dataValidation type="list" allowBlank="1" showInputMessage="1" showErrorMessage="1" xr:uid="{E09E8C14-C209-47C5-9ED4-D5DE870622FA}">
          <x14:formula1>
            <xm:f>Hoja2!$B$2:$B$20</xm:f>
          </x14:formula1>
          <xm:sqref>E7:E21</xm:sqref>
        </x14:dataValidation>
        <x14:dataValidation type="list" allowBlank="1" showInputMessage="1" showErrorMessage="1" xr:uid="{EC1F25B8-5E90-467D-8C8E-8BE2108972AD}">
          <x14:formula1>
            <xm:f>Hoja2!$D$1:$D$13</xm:f>
          </x14:formula1>
          <xm:sqref>C3:I3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0"/>
  <sheetViews>
    <sheetView topLeftCell="A17" workbookViewId="0">
      <selection activeCell="F30" sqref="F30"/>
    </sheetView>
  </sheetViews>
  <sheetFormatPr baseColWidth="10" defaultRowHeight="14.5" x14ac:dyDescent="0.35"/>
  <cols>
    <col min="2" max="2" width="12.81640625" customWidth="1"/>
    <col min="4" max="4" width="13.7265625" customWidth="1"/>
  </cols>
  <sheetData>
    <row r="1" spans="1:19" x14ac:dyDescent="0.35">
      <c r="A1" s="1" t="s">
        <v>5</v>
      </c>
      <c r="B1" s="1" t="s">
        <v>17</v>
      </c>
      <c r="C1" s="1" t="s">
        <v>18</v>
      </c>
      <c r="D1" s="6" t="s">
        <v>44</v>
      </c>
      <c r="E1" s="4" t="s">
        <v>6</v>
      </c>
      <c r="F1" s="1" t="s">
        <v>90</v>
      </c>
    </row>
    <row r="2" spans="1:19" ht="31.5" x14ac:dyDescent="0.35">
      <c r="A2" s="2" t="s">
        <v>8</v>
      </c>
      <c r="B2" s="2" t="s">
        <v>49</v>
      </c>
      <c r="C2" s="5" t="s">
        <v>19</v>
      </c>
      <c r="D2" s="7" t="s">
        <v>32</v>
      </c>
      <c r="E2" s="9" t="s">
        <v>66</v>
      </c>
      <c r="F2" s="10">
        <v>100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1" x14ac:dyDescent="0.35">
      <c r="A3" s="2" t="s">
        <v>9</v>
      </c>
      <c r="B3" s="2" t="s">
        <v>63</v>
      </c>
      <c r="C3" s="5" t="s">
        <v>20</v>
      </c>
      <c r="D3" s="7" t="s">
        <v>33</v>
      </c>
      <c r="E3" s="9" t="s">
        <v>70</v>
      </c>
      <c r="F3" s="10">
        <v>94.02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31.5" x14ac:dyDescent="0.35">
      <c r="A4" s="2" t="s">
        <v>10</v>
      </c>
      <c r="B4" s="2" t="s">
        <v>53</v>
      </c>
      <c r="C4" s="5" t="s">
        <v>21</v>
      </c>
      <c r="D4" s="7" t="s">
        <v>34</v>
      </c>
      <c r="E4" s="9" t="s">
        <v>67</v>
      </c>
      <c r="F4" s="10" t="s">
        <v>71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42" x14ac:dyDescent="0.35">
      <c r="A5" s="2" t="s">
        <v>11</v>
      </c>
      <c r="B5" s="2" t="s">
        <v>50</v>
      </c>
      <c r="C5" s="5" t="s">
        <v>22</v>
      </c>
      <c r="D5" s="7" t="s">
        <v>35</v>
      </c>
      <c r="E5" s="9" t="s">
        <v>67</v>
      </c>
      <c r="F5" s="10">
        <v>92.97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42" x14ac:dyDescent="0.35">
      <c r="A6" s="2" t="s">
        <v>12</v>
      </c>
      <c r="B6" s="2" t="s">
        <v>61</v>
      </c>
      <c r="C6" s="5" t="s">
        <v>23</v>
      </c>
      <c r="D6" s="8" t="s">
        <v>36</v>
      </c>
      <c r="E6" s="9" t="s">
        <v>67</v>
      </c>
      <c r="F6" s="10" t="s">
        <v>71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31.5" x14ac:dyDescent="0.35">
      <c r="A7" s="2" t="s">
        <v>13</v>
      </c>
      <c r="B7" s="2" t="s">
        <v>62</v>
      </c>
      <c r="C7" s="5" t="s">
        <v>24</v>
      </c>
      <c r="D7" s="7" t="s">
        <v>37</v>
      </c>
      <c r="E7" s="9" t="s">
        <v>67</v>
      </c>
      <c r="F7" s="10">
        <v>86.14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52.5" x14ac:dyDescent="0.35">
      <c r="A8" s="2" t="s">
        <v>14</v>
      </c>
      <c r="B8" s="2" t="s">
        <v>60</v>
      </c>
      <c r="C8" s="5" t="s">
        <v>25</v>
      </c>
      <c r="D8" s="7" t="s">
        <v>38</v>
      </c>
      <c r="E8" s="9" t="s">
        <v>67</v>
      </c>
      <c r="F8" s="10">
        <v>68.55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31.5" x14ac:dyDescent="0.35">
      <c r="A9" s="2" t="s">
        <v>15</v>
      </c>
      <c r="B9" s="2" t="s">
        <v>45</v>
      </c>
      <c r="C9" s="5" t="s">
        <v>26</v>
      </c>
      <c r="D9" s="7" t="s">
        <v>39</v>
      </c>
      <c r="E9" s="9" t="s">
        <v>67</v>
      </c>
      <c r="F9" s="10">
        <v>89.8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73.5" x14ac:dyDescent="0.35">
      <c r="A10" s="3"/>
      <c r="B10" s="2" t="s">
        <v>48</v>
      </c>
      <c r="C10" s="5" t="s">
        <v>27</v>
      </c>
      <c r="D10" s="7" t="s">
        <v>40</v>
      </c>
      <c r="E10" s="9" t="s">
        <v>68</v>
      </c>
      <c r="F10" s="10">
        <v>88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42" x14ac:dyDescent="0.35">
      <c r="A11" s="3"/>
      <c r="B11" s="2" t="s">
        <v>51</v>
      </c>
      <c r="C11" s="5" t="s">
        <v>28</v>
      </c>
      <c r="D11" s="7" t="s">
        <v>41</v>
      </c>
      <c r="E11" s="9" t="s">
        <v>69</v>
      </c>
      <c r="F11" s="10">
        <v>71.290000000000006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42" x14ac:dyDescent="0.35">
      <c r="A12" s="3"/>
      <c r="B12" s="2" t="s">
        <v>46</v>
      </c>
      <c r="C12" s="5" t="s">
        <v>29</v>
      </c>
      <c r="D12" s="7" t="s">
        <v>42</v>
      </c>
      <c r="E12" s="9" t="s">
        <v>69</v>
      </c>
      <c r="F12" s="10">
        <v>75.61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31.5" x14ac:dyDescent="0.35">
      <c r="A13" s="3"/>
      <c r="B13" s="2" t="s">
        <v>54</v>
      </c>
      <c r="C13" s="5" t="s">
        <v>30</v>
      </c>
      <c r="D13" s="7" t="s">
        <v>43</v>
      </c>
      <c r="E13" s="9" t="s">
        <v>69</v>
      </c>
      <c r="F13" s="10" t="s">
        <v>71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31.5" x14ac:dyDescent="0.35">
      <c r="A14" s="3"/>
      <c r="B14" s="2" t="s">
        <v>57</v>
      </c>
      <c r="C14" s="2" t="s">
        <v>31</v>
      </c>
      <c r="D14" s="3"/>
      <c r="E14" s="3"/>
      <c r="F14" s="10">
        <v>93.46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21" x14ac:dyDescent="0.35">
      <c r="A15" s="3"/>
      <c r="B15" s="2" t="s">
        <v>47</v>
      </c>
      <c r="C15" s="3"/>
      <c r="D15" s="3"/>
      <c r="E15" s="3"/>
      <c r="F15" s="10">
        <v>94.9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21" x14ac:dyDescent="0.35">
      <c r="A16" s="3"/>
      <c r="B16" s="2" t="s">
        <v>56</v>
      </c>
      <c r="C16" s="3"/>
      <c r="D16" s="3"/>
      <c r="E16" s="3"/>
      <c r="F16" s="10">
        <v>83.33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42" x14ac:dyDescent="0.35">
      <c r="A17" s="3"/>
      <c r="B17" s="2" t="s">
        <v>58</v>
      </c>
      <c r="C17" s="3"/>
      <c r="D17" s="3"/>
      <c r="E17" s="3"/>
      <c r="F17" s="10">
        <v>86.49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x14ac:dyDescent="0.35">
      <c r="A18" s="3"/>
      <c r="B18" s="2" t="s">
        <v>52</v>
      </c>
      <c r="C18" s="3"/>
      <c r="D18" s="3"/>
      <c r="E18" s="3"/>
      <c r="F18" s="10">
        <v>80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21" x14ac:dyDescent="0.35">
      <c r="A19" s="3"/>
      <c r="B19" s="2" t="s">
        <v>55</v>
      </c>
      <c r="C19" s="3"/>
      <c r="D19" s="3"/>
      <c r="E19" s="3"/>
      <c r="F19" s="10">
        <v>86.11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52.5" x14ac:dyDescent="0.35">
      <c r="A20" s="3"/>
      <c r="B20" s="2" t="s">
        <v>59</v>
      </c>
      <c r="C20" s="3"/>
      <c r="D20" s="3"/>
      <c r="E20" s="3"/>
      <c r="F20" s="10">
        <v>87.58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</sheetData>
  <sortState xmlns:xlrd2="http://schemas.microsoft.com/office/spreadsheetml/2017/richdata2" ref="B2:B20">
    <sortCondition ref="B2:B20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784fa80-0515-459a-97e3-40113f9e5abc}" enabled="0" method="" siteId="{7784fa80-0515-459a-97e3-40113f9e5a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Plan_612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Marysol Mendez Cortes</cp:lastModifiedBy>
  <dcterms:created xsi:type="dcterms:W3CDTF">2024-03-19T16:03:57Z</dcterms:created>
  <dcterms:modified xsi:type="dcterms:W3CDTF">2026-01-22T02:24:37Z</dcterms:modified>
</cp:coreProperties>
</file>