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mc:AlternateContent xmlns:mc="http://schemas.openxmlformats.org/markup-compatibility/2006">
    <mc:Choice Requires="x15">
      <x15ac:absPath xmlns:x15ac="http://schemas.microsoft.com/office/spreadsheetml/2010/11/ac" url="C:\Users\VivianLorenaGalindoP\Downloads\"/>
    </mc:Choice>
  </mc:AlternateContent>
  <xr:revisionPtr revIDLastSave="0" documentId="13_ncr:1_{94BC1EEB-6A42-4B5F-943C-081E88117DDF}" xr6:coauthVersionLast="47" xr6:coauthVersionMax="47" xr10:uidLastSave="{00000000-0000-0000-0000-000000000000}"/>
  <bookViews>
    <workbookView xWindow="30" yWindow="30" windowWidth="20460" windowHeight="10770" tabRatio="819" firstSheet="5" activeTab="5" xr2:uid="{00000000-000D-0000-FFFF-FFFF00000000}"/>
  </bookViews>
  <sheets>
    <sheet name="Formulación 2025" sheetId="13" state="hidden" r:id="rId1"/>
    <sheet name="Criterios" sheetId="43" state="hidden" r:id="rId2"/>
    <sheet name="Tablero de Seguimiento" sheetId="26" state="hidden" r:id="rId3"/>
    <sheet name="Resumen1T" sheetId="41" state="hidden" r:id="rId4"/>
    <sheet name="Resumen 2T" sheetId="42" state="hidden" r:id="rId5"/>
    <sheet name="UAPA" sheetId="24" r:id="rId6"/>
    <sheet name="Hoja1" sheetId="38" state="hidden" r:id="rId7"/>
    <sheet name="Categorías" sheetId="7" state="hidden" r:id="rId8"/>
  </sheets>
  <definedNames>
    <definedName name="_xlnm._FilterDatabase" localSheetId="2" hidden="1">'Tablero de Seguimiento'!$A$3:$AX$23</definedName>
    <definedName name="_xlnm._FilterDatabase" localSheetId="5" hidden="1">UAPA!$A$1:$AH$14</definedName>
    <definedName name="_Hlk53668764">#REF!</definedName>
    <definedName name="_Toc116647881">#REF!</definedName>
  </definedNames>
  <calcPr calcId="191028"/>
  <fileRecoveryPr autoRecover="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9" i="43" l="1"/>
  <c r="O59" i="43"/>
  <c r="P59" i="43"/>
  <c r="Q59" i="43"/>
  <c r="R59" i="43"/>
  <c r="S59" i="43"/>
  <c r="K57" i="43"/>
  <c r="K59" i="43" s="1"/>
  <c r="L57" i="43"/>
  <c r="M57" i="43"/>
  <c r="N57" i="43"/>
  <c r="O57" i="43"/>
  <c r="P57" i="43"/>
  <c r="Q57" i="43"/>
  <c r="R57" i="43"/>
  <c r="S57" i="43"/>
  <c r="K49" i="43"/>
  <c r="L49" i="43"/>
  <c r="M49" i="43"/>
  <c r="N49" i="43"/>
  <c r="O49" i="43"/>
  <c r="P49" i="43"/>
  <c r="Q49" i="43"/>
  <c r="R49" i="43"/>
  <c r="S49" i="43"/>
  <c r="K41" i="43"/>
  <c r="L41" i="43"/>
  <c r="M41" i="43"/>
  <c r="N41" i="43"/>
  <c r="O41" i="43"/>
  <c r="P41" i="43"/>
  <c r="Q41" i="43"/>
  <c r="R41" i="43"/>
  <c r="S41" i="43"/>
  <c r="K33" i="43"/>
  <c r="L33" i="43"/>
  <c r="M33" i="43"/>
  <c r="N33" i="43"/>
  <c r="O33" i="43"/>
  <c r="P33" i="43"/>
  <c r="Q33" i="43"/>
  <c r="R33" i="43"/>
  <c r="S33" i="43"/>
  <c r="K9" i="43"/>
  <c r="L9" i="43"/>
  <c r="M9" i="43"/>
  <c r="M59" i="43" s="1"/>
  <c r="N9" i="43"/>
  <c r="N59" i="43" s="1"/>
  <c r="O9" i="43"/>
  <c r="P9" i="43"/>
  <c r="Q9" i="43"/>
  <c r="R9" i="43"/>
  <c r="S9" i="43"/>
  <c r="K17" i="43"/>
  <c r="L17" i="43"/>
  <c r="M17" i="43"/>
  <c r="N17" i="43"/>
  <c r="O17" i="43"/>
  <c r="P17" i="43"/>
  <c r="Q17" i="43"/>
  <c r="R17" i="43"/>
  <c r="S17" i="43"/>
  <c r="K25" i="43"/>
  <c r="L25" i="43"/>
  <c r="M25" i="43"/>
  <c r="N25" i="43"/>
  <c r="O25" i="43"/>
  <c r="P25" i="43"/>
  <c r="Q25" i="43"/>
  <c r="R25" i="43"/>
  <c r="S25" i="43"/>
  <c r="G16" i="26"/>
  <c r="K21" i="13"/>
  <c r="T7" i="24"/>
  <c r="T8" i="24"/>
  <c r="T9" i="24"/>
  <c r="T10" i="24"/>
  <c r="T11" i="24"/>
  <c r="T12" i="24"/>
  <c r="T13" i="24"/>
  <c r="T14" i="24"/>
  <c r="T16" i="24"/>
  <c r="T19" i="24"/>
  <c r="T20" i="24"/>
  <c r="T6" i="24"/>
  <c r="AV22" i="26" l="1"/>
  <c r="AV23" i="26"/>
  <c r="AN7" i="26"/>
  <c r="AO7" i="26"/>
  <c r="AP7" i="26"/>
  <c r="AQ7" i="26"/>
  <c r="AN8" i="26"/>
  <c r="AO8" i="26"/>
  <c r="AP8" i="26"/>
  <c r="AQ8" i="26"/>
  <c r="AN9" i="26"/>
  <c r="AO9" i="26"/>
  <c r="AP9" i="26"/>
  <c r="AQ9" i="26"/>
  <c r="AN10" i="26"/>
  <c r="AO10" i="26"/>
  <c r="AP10" i="26"/>
  <c r="AQ10" i="26"/>
  <c r="AN11" i="26"/>
  <c r="AO11" i="26"/>
  <c r="AP11" i="26"/>
  <c r="AQ11" i="26"/>
  <c r="AN12" i="26"/>
  <c r="AO12" i="26"/>
  <c r="AP12" i="26"/>
  <c r="AQ12" i="26"/>
  <c r="AN13" i="26"/>
  <c r="AO13" i="26"/>
  <c r="AP13" i="26"/>
  <c r="AQ13" i="26"/>
  <c r="AN14" i="26"/>
  <c r="AO14" i="26"/>
  <c r="AP14" i="26"/>
  <c r="AQ14" i="26"/>
  <c r="AN15" i="26"/>
  <c r="AO15" i="26"/>
  <c r="AP15" i="26"/>
  <c r="AQ15" i="26"/>
  <c r="AN16" i="26"/>
  <c r="AO16" i="26"/>
  <c r="AP16" i="26"/>
  <c r="AQ16" i="26"/>
  <c r="AN17" i="26"/>
  <c r="AO17" i="26"/>
  <c r="AP17" i="26"/>
  <c r="AQ17" i="26"/>
  <c r="AN18" i="26"/>
  <c r="AO18" i="26"/>
  <c r="AP18" i="26"/>
  <c r="AQ18" i="26"/>
  <c r="AN19" i="26"/>
  <c r="AO19" i="26"/>
  <c r="AP19" i="26"/>
  <c r="AQ19" i="26"/>
  <c r="AN20" i="26"/>
  <c r="AO20" i="26"/>
  <c r="AP20" i="26"/>
  <c r="AQ20" i="26"/>
  <c r="AQ6" i="26"/>
  <c r="AP6" i="26"/>
  <c r="AO6" i="26"/>
  <c r="AN6" i="26"/>
  <c r="AJ7" i="26"/>
  <c r="AK7" i="26"/>
  <c r="AL7" i="26"/>
  <c r="AM7" i="26"/>
  <c r="AJ8" i="26"/>
  <c r="AK8" i="26"/>
  <c r="AL8" i="26"/>
  <c r="AM8" i="26"/>
  <c r="AJ9" i="26"/>
  <c r="AK9" i="26"/>
  <c r="AL9" i="26"/>
  <c r="AM9" i="26"/>
  <c r="AJ10" i="26"/>
  <c r="AK10" i="26"/>
  <c r="AL10" i="26"/>
  <c r="AM10" i="26"/>
  <c r="AJ11" i="26"/>
  <c r="AK11" i="26"/>
  <c r="AL11" i="26"/>
  <c r="AM11" i="26"/>
  <c r="AJ12" i="26"/>
  <c r="AK12" i="26"/>
  <c r="AL12" i="26"/>
  <c r="AM12" i="26"/>
  <c r="AJ13" i="26"/>
  <c r="AK13" i="26"/>
  <c r="AL13" i="26"/>
  <c r="AM13" i="26"/>
  <c r="AJ14" i="26"/>
  <c r="AK14" i="26"/>
  <c r="AL14" i="26"/>
  <c r="AM14" i="26"/>
  <c r="AJ15" i="26"/>
  <c r="AK15" i="26"/>
  <c r="AL15" i="26"/>
  <c r="AM15" i="26"/>
  <c r="AJ16" i="26"/>
  <c r="AK16" i="26"/>
  <c r="AL16" i="26"/>
  <c r="AM16" i="26"/>
  <c r="AJ17" i="26"/>
  <c r="AK17" i="26"/>
  <c r="AL17" i="26"/>
  <c r="AM17" i="26"/>
  <c r="AJ18" i="26"/>
  <c r="AK18" i="26"/>
  <c r="AL18" i="26"/>
  <c r="AM18" i="26"/>
  <c r="AJ19" i="26"/>
  <c r="AK19" i="26"/>
  <c r="AL19" i="26"/>
  <c r="AM19" i="26"/>
  <c r="AJ20" i="26"/>
  <c r="AK20" i="26"/>
  <c r="AL20" i="26"/>
  <c r="AM20" i="26"/>
  <c r="AM6" i="26"/>
  <c r="AL6" i="26"/>
  <c r="AK6" i="26"/>
  <c r="AJ6" i="26"/>
  <c r="AF7" i="26"/>
  <c r="AG7" i="26"/>
  <c r="AH7" i="26"/>
  <c r="AI7" i="26"/>
  <c r="AF8" i="26"/>
  <c r="AG8" i="26"/>
  <c r="AH8" i="26"/>
  <c r="AI8" i="26"/>
  <c r="AF9" i="26"/>
  <c r="AG9" i="26"/>
  <c r="AH9" i="26"/>
  <c r="AI9" i="26"/>
  <c r="AF10" i="26"/>
  <c r="AG10" i="26"/>
  <c r="AH10" i="26"/>
  <c r="AI10" i="26"/>
  <c r="AF11" i="26"/>
  <c r="AG11" i="26"/>
  <c r="AH11" i="26"/>
  <c r="AI11" i="26"/>
  <c r="AF12" i="26"/>
  <c r="AG12" i="26"/>
  <c r="AH12" i="26"/>
  <c r="AI12" i="26"/>
  <c r="AF13" i="26"/>
  <c r="AG13" i="26"/>
  <c r="AH13" i="26"/>
  <c r="AI13" i="26"/>
  <c r="AF14" i="26"/>
  <c r="AG14" i="26"/>
  <c r="AH14" i="26"/>
  <c r="AI14" i="26"/>
  <c r="AF15" i="26"/>
  <c r="AG15" i="26"/>
  <c r="AH15" i="26"/>
  <c r="AI15" i="26"/>
  <c r="AF16" i="26"/>
  <c r="AG16" i="26"/>
  <c r="AH16" i="26"/>
  <c r="AI16" i="26"/>
  <c r="AF17" i="26"/>
  <c r="AG17" i="26"/>
  <c r="AH17" i="26"/>
  <c r="AI17" i="26"/>
  <c r="AF18" i="26"/>
  <c r="AG18" i="26"/>
  <c r="AH18" i="26"/>
  <c r="AI18" i="26"/>
  <c r="AF19" i="26"/>
  <c r="AG19" i="26"/>
  <c r="AH19" i="26"/>
  <c r="AI19" i="26"/>
  <c r="AF20" i="26"/>
  <c r="AG20" i="26"/>
  <c r="AH20" i="26"/>
  <c r="AI20" i="26"/>
  <c r="AI6" i="26"/>
  <c r="AH6" i="26"/>
  <c r="AG6" i="26"/>
  <c r="AF6" i="26"/>
  <c r="AB7" i="26"/>
  <c r="AC7" i="26"/>
  <c r="AD7" i="26"/>
  <c r="AE7" i="26"/>
  <c r="AB8" i="26"/>
  <c r="AC8" i="26"/>
  <c r="AD8" i="26"/>
  <c r="AE8" i="26"/>
  <c r="AB9" i="26"/>
  <c r="AC9" i="26"/>
  <c r="AD9" i="26"/>
  <c r="AE9" i="26"/>
  <c r="AB10" i="26"/>
  <c r="AC10" i="26"/>
  <c r="AD10" i="26"/>
  <c r="AE10" i="26"/>
  <c r="AB11" i="26"/>
  <c r="AC11" i="26"/>
  <c r="AD11" i="26"/>
  <c r="AE11" i="26"/>
  <c r="AB12" i="26"/>
  <c r="AC12" i="26"/>
  <c r="AD12" i="26"/>
  <c r="AE12" i="26"/>
  <c r="AB13" i="26"/>
  <c r="AC13" i="26"/>
  <c r="AD13" i="26"/>
  <c r="AE13" i="26"/>
  <c r="AB14" i="26"/>
  <c r="AC14" i="26"/>
  <c r="AD14" i="26"/>
  <c r="AE14" i="26"/>
  <c r="AB15" i="26"/>
  <c r="AC15" i="26"/>
  <c r="AD15" i="26"/>
  <c r="AE15" i="26"/>
  <c r="AB16" i="26"/>
  <c r="AC16" i="26"/>
  <c r="AD16" i="26"/>
  <c r="AE16" i="26"/>
  <c r="AB17" i="26"/>
  <c r="AC17" i="26"/>
  <c r="AD17" i="26"/>
  <c r="AE17" i="26"/>
  <c r="AB18" i="26"/>
  <c r="AC18" i="26"/>
  <c r="AD18" i="26"/>
  <c r="AE18" i="26"/>
  <c r="AB19" i="26"/>
  <c r="AC19" i="26"/>
  <c r="AD19" i="26"/>
  <c r="AE19" i="26"/>
  <c r="AB20" i="26"/>
  <c r="AC20" i="26"/>
  <c r="AD20" i="26"/>
  <c r="AE20" i="26"/>
  <c r="AE6" i="26"/>
  <c r="AD6" i="26"/>
  <c r="AC6" i="26"/>
  <c r="AB6" i="26"/>
  <c r="X7" i="26"/>
  <c r="Y7" i="26"/>
  <c r="Z7" i="26"/>
  <c r="AA7" i="26"/>
  <c r="X8" i="26"/>
  <c r="Y8" i="26"/>
  <c r="Z8" i="26"/>
  <c r="AA8" i="26"/>
  <c r="X9" i="26"/>
  <c r="Y9" i="26"/>
  <c r="Z9" i="26"/>
  <c r="AA9" i="26"/>
  <c r="X10" i="26"/>
  <c r="Y10" i="26"/>
  <c r="Z10" i="26"/>
  <c r="AA10" i="26"/>
  <c r="X11" i="26"/>
  <c r="Y11" i="26"/>
  <c r="Z11" i="26"/>
  <c r="AA11" i="26"/>
  <c r="X12" i="26"/>
  <c r="Y12" i="26"/>
  <c r="Z12" i="26"/>
  <c r="AA12" i="26"/>
  <c r="X13" i="26"/>
  <c r="Y13" i="26"/>
  <c r="Z13" i="26"/>
  <c r="AA13" i="26"/>
  <c r="X14" i="26"/>
  <c r="Y14" i="26"/>
  <c r="Z14" i="26"/>
  <c r="AA14" i="26"/>
  <c r="X15" i="26"/>
  <c r="Y15" i="26"/>
  <c r="Z15" i="26"/>
  <c r="AA15" i="26"/>
  <c r="X16" i="26"/>
  <c r="Y16" i="26"/>
  <c r="Z16" i="26"/>
  <c r="AA16" i="26"/>
  <c r="X17" i="26"/>
  <c r="Y17" i="26"/>
  <c r="Z17" i="26"/>
  <c r="AA17" i="26"/>
  <c r="X18" i="26"/>
  <c r="Y18" i="26"/>
  <c r="Z18" i="26"/>
  <c r="AA18" i="26"/>
  <c r="X19" i="26"/>
  <c r="Y19" i="26"/>
  <c r="Z19" i="26"/>
  <c r="AA19" i="26"/>
  <c r="X20" i="26"/>
  <c r="Y20" i="26"/>
  <c r="Z20" i="26"/>
  <c r="AA20" i="26"/>
  <c r="AA6" i="26"/>
  <c r="Z6" i="26"/>
  <c r="Y6" i="26"/>
  <c r="X6" i="26"/>
  <c r="T7" i="26"/>
  <c r="U7" i="26"/>
  <c r="V7" i="26"/>
  <c r="W7" i="26"/>
  <c r="T8" i="26"/>
  <c r="U8" i="26"/>
  <c r="V8" i="26"/>
  <c r="W8" i="26"/>
  <c r="T9" i="26"/>
  <c r="U9" i="26"/>
  <c r="V9" i="26"/>
  <c r="W9" i="26"/>
  <c r="T10" i="26"/>
  <c r="U10" i="26"/>
  <c r="V10" i="26"/>
  <c r="W10" i="26"/>
  <c r="T11" i="26"/>
  <c r="U11" i="26"/>
  <c r="V11" i="26"/>
  <c r="W11" i="26"/>
  <c r="T12" i="26"/>
  <c r="U12" i="26"/>
  <c r="V12" i="26"/>
  <c r="W12" i="26"/>
  <c r="T13" i="26"/>
  <c r="U13" i="26"/>
  <c r="V13" i="26"/>
  <c r="W13" i="26"/>
  <c r="T14" i="26"/>
  <c r="U14" i="26"/>
  <c r="V14" i="26"/>
  <c r="W14" i="26"/>
  <c r="T15" i="26"/>
  <c r="U15" i="26"/>
  <c r="V15" i="26"/>
  <c r="W15" i="26"/>
  <c r="T16" i="26"/>
  <c r="U16" i="26"/>
  <c r="V16" i="26"/>
  <c r="W16" i="26"/>
  <c r="T17" i="26"/>
  <c r="U17" i="26"/>
  <c r="V17" i="26"/>
  <c r="W17" i="26"/>
  <c r="T18" i="26"/>
  <c r="U18" i="26"/>
  <c r="V18" i="26"/>
  <c r="W18" i="26"/>
  <c r="T19" i="26"/>
  <c r="U19" i="26"/>
  <c r="V19" i="26"/>
  <c r="W19" i="26"/>
  <c r="T20" i="26"/>
  <c r="U20" i="26"/>
  <c r="V20" i="26"/>
  <c r="W20" i="26"/>
  <c r="W6" i="26"/>
  <c r="V6" i="26"/>
  <c r="U6" i="26"/>
  <c r="T6" i="26"/>
  <c r="P7" i="26"/>
  <c r="Q7" i="26"/>
  <c r="R7" i="26"/>
  <c r="S7" i="26"/>
  <c r="P8" i="26"/>
  <c r="Q8" i="26"/>
  <c r="R8" i="26"/>
  <c r="S8" i="26"/>
  <c r="P9" i="26"/>
  <c r="Q9" i="26"/>
  <c r="R9" i="26"/>
  <c r="S9" i="26"/>
  <c r="P10" i="26"/>
  <c r="Q10" i="26"/>
  <c r="R10" i="26"/>
  <c r="S10" i="26"/>
  <c r="P11" i="26"/>
  <c r="Q11" i="26"/>
  <c r="R11" i="26"/>
  <c r="S11" i="26"/>
  <c r="P12" i="26"/>
  <c r="Q12" i="26"/>
  <c r="R12" i="26"/>
  <c r="S12" i="26"/>
  <c r="P13" i="26"/>
  <c r="Q13" i="26"/>
  <c r="R13" i="26"/>
  <c r="S13" i="26"/>
  <c r="P14" i="26"/>
  <c r="Q14" i="26"/>
  <c r="R14" i="26"/>
  <c r="S14" i="26"/>
  <c r="P15" i="26"/>
  <c r="Q15" i="26"/>
  <c r="R15" i="26"/>
  <c r="S15" i="26"/>
  <c r="P16" i="26"/>
  <c r="Q16" i="26"/>
  <c r="R16" i="26"/>
  <c r="S16" i="26"/>
  <c r="P17" i="26"/>
  <c r="Q17" i="26"/>
  <c r="R17" i="26"/>
  <c r="S17" i="26"/>
  <c r="P18" i="26"/>
  <c r="Q18" i="26"/>
  <c r="R18" i="26"/>
  <c r="S18" i="26"/>
  <c r="P19" i="26"/>
  <c r="Q19" i="26"/>
  <c r="R19" i="26"/>
  <c r="S19" i="26"/>
  <c r="P20" i="26"/>
  <c r="Q20" i="26"/>
  <c r="R20" i="26"/>
  <c r="S20" i="26"/>
  <c r="S6" i="26"/>
  <c r="R6" i="26"/>
  <c r="Q6" i="26"/>
  <c r="P6" i="26"/>
  <c r="L7" i="26"/>
  <c r="M7" i="26"/>
  <c r="N7" i="26"/>
  <c r="O7" i="26"/>
  <c r="L8" i="26"/>
  <c r="M8" i="26"/>
  <c r="N8" i="26"/>
  <c r="O8" i="26"/>
  <c r="L9" i="26"/>
  <c r="M9" i="26"/>
  <c r="N9" i="26"/>
  <c r="O9" i="26"/>
  <c r="L10" i="26"/>
  <c r="M10" i="26"/>
  <c r="N10" i="26"/>
  <c r="O10" i="26"/>
  <c r="L11" i="26"/>
  <c r="M11" i="26"/>
  <c r="N11" i="26"/>
  <c r="O11" i="26"/>
  <c r="L12" i="26"/>
  <c r="M12" i="26"/>
  <c r="N12" i="26"/>
  <c r="O12" i="26"/>
  <c r="L13" i="26"/>
  <c r="M13" i="26"/>
  <c r="N13" i="26"/>
  <c r="O13" i="26"/>
  <c r="L14" i="26"/>
  <c r="M14" i="26"/>
  <c r="N14" i="26"/>
  <c r="O14" i="26"/>
  <c r="L15" i="26"/>
  <c r="M15" i="26"/>
  <c r="N15" i="26"/>
  <c r="O15" i="26"/>
  <c r="L16" i="26"/>
  <c r="M16" i="26"/>
  <c r="N16" i="26"/>
  <c r="O16" i="26"/>
  <c r="L17" i="26"/>
  <c r="M17" i="26"/>
  <c r="N17" i="26"/>
  <c r="O17" i="26"/>
  <c r="L18" i="26"/>
  <c r="M18" i="26"/>
  <c r="N18" i="26"/>
  <c r="O18" i="26"/>
  <c r="L19" i="26"/>
  <c r="M19" i="26"/>
  <c r="N19" i="26"/>
  <c r="O19" i="26"/>
  <c r="L20" i="26"/>
  <c r="M20" i="26"/>
  <c r="N20" i="26"/>
  <c r="O20" i="26"/>
  <c r="O6" i="26"/>
  <c r="N6" i="26"/>
  <c r="M6" i="26"/>
  <c r="L6" i="26"/>
  <c r="K7" i="26"/>
  <c r="K8" i="26"/>
  <c r="K9" i="26"/>
  <c r="K10" i="26"/>
  <c r="K11" i="26"/>
  <c r="K12" i="26"/>
  <c r="K13" i="26"/>
  <c r="K14" i="26"/>
  <c r="K15" i="26"/>
  <c r="K16" i="26"/>
  <c r="K17" i="26"/>
  <c r="K18" i="26"/>
  <c r="K19" i="26"/>
  <c r="K20" i="26"/>
  <c r="K6" i="26"/>
  <c r="J7" i="26"/>
  <c r="AT7" i="26" s="1"/>
  <c r="J8" i="26"/>
  <c r="J9" i="26"/>
  <c r="J10" i="26"/>
  <c r="AT10" i="26" s="1"/>
  <c r="J11" i="26"/>
  <c r="J12" i="26"/>
  <c r="J13" i="26"/>
  <c r="AT13" i="26" s="1"/>
  <c r="J14" i="26"/>
  <c r="J15" i="26"/>
  <c r="AT15" i="26" s="1"/>
  <c r="J16" i="26"/>
  <c r="J17" i="26"/>
  <c r="J18" i="26"/>
  <c r="J19" i="26"/>
  <c r="J20" i="26"/>
  <c r="J6" i="26"/>
  <c r="I7" i="26"/>
  <c r="I8" i="26"/>
  <c r="I9" i="26"/>
  <c r="I10" i="26"/>
  <c r="I11" i="26"/>
  <c r="I12" i="26"/>
  <c r="I13" i="26"/>
  <c r="I14" i="26"/>
  <c r="I15" i="26"/>
  <c r="I16" i="26"/>
  <c r="I17" i="26"/>
  <c r="I18" i="26"/>
  <c r="I19" i="26"/>
  <c r="I20" i="26"/>
  <c r="I6" i="26"/>
  <c r="H7" i="26"/>
  <c r="H8" i="26"/>
  <c r="H9" i="26"/>
  <c r="H10" i="26"/>
  <c r="H11" i="26"/>
  <c r="H12" i="26"/>
  <c r="H13" i="26"/>
  <c r="H14" i="26"/>
  <c r="H15" i="26"/>
  <c r="H16" i="26"/>
  <c r="H17" i="26"/>
  <c r="H18" i="26"/>
  <c r="H19" i="26"/>
  <c r="H20" i="26"/>
  <c r="H6" i="26"/>
  <c r="AP21" i="26"/>
  <c r="AM21" i="26"/>
  <c r="AL21" i="26"/>
  <c r="Z21" i="26"/>
  <c r="W21" i="26"/>
  <c r="V21" i="26"/>
  <c r="M21" i="13"/>
  <c r="L21" i="13"/>
  <c r="J21" i="13"/>
  <c r="N13" i="13"/>
  <c r="N14" i="13"/>
  <c r="N15" i="13"/>
  <c r="N16" i="13"/>
  <c r="N17" i="13"/>
  <c r="N18" i="13"/>
  <c r="N19" i="13"/>
  <c r="N20" i="13"/>
  <c r="H20" i="24"/>
  <c r="G20" i="24"/>
  <c r="F20" i="24"/>
  <c r="H19" i="24"/>
  <c r="G19" i="24"/>
  <c r="F19" i="24"/>
  <c r="H18" i="24"/>
  <c r="G18" i="24"/>
  <c r="F18" i="24"/>
  <c r="H17" i="24"/>
  <c r="G17" i="24"/>
  <c r="F17" i="24"/>
  <c r="H16" i="24"/>
  <c r="G16" i="24"/>
  <c r="F16" i="24"/>
  <c r="H15" i="24"/>
  <c r="G15" i="24"/>
  <c r="F15" i="24"/>
  <c r="H14" i="24"/>
  <c r="G14" i="24"/>
  <c r="F14" i="24"/>
  <c r="H13" i="24"/>
  <c r="G13" i="24"/>
  <c r="F13" i="24"/>
  <c r="H12" i="24"/>
  <c r="G12" i="24"/>
  <c r="F12" i="24"/>
  <c r="H11" i="24"/>
  <c r="G11" i="24"/>
  <c r="F11" i="24"/>
  <c r="H10" i="24"/>
  <c r="G10" i="24"/>
  <c r="F10" i="24"/>
  <c r="H9" i="24"/>
  <c r="G9" i="24"/>
  <c r="F9" i="24"/>
  <c r="H8" i="24"/>
  <c r="G8" i="24"/>
  <c r="F8" i="24"/>
  <c r="H7" i="24"/>
  <c r="G7" i="24"/>
  <c r="F7" i="24"/>
  <c r="H6" i="24"/>
  <c r="G6" i="24"/>
  <c r="F6" i="24"/>
  <c r="E6" i="26"/>
  <c r="F6" i="26"/>
  <c r="G6" i="26"/>
  <c r="E7" i="26"/>
  <c r="F7" i="26"/>
  <c r="G7" i="26"/>
  <c r="E8" i="26"/>
  <c r="F8" i="26"/>
  <c r="G8" i="26"/>
  <c r="E9" i="26"/>
  <c r="F9" i="26"/>
  <c r="G9" i="26"/>
  <c r="E10" i="26"/>
  <c r="F10" i="26"/>
  <c r="G10" i="26"/>
  <c r="E11" i="26"/>
  <c r="F11" i="26"/>
  <c r="G11" i="26"/>
  <c r="E12" i="26"/>
  <c r="F12" i="26"/>
  <c r="G12" i="26"/>
  <c r="E13" i="26"/>
  <c r="F13" i="26"/>
  <c r="G13" i="26"/>
  <c r="E14" i="26"/>
  <c r="F14" i="26"/>
  <c r="G14" i="26"/>
  <c r="E15" i="26"/>
  <c r="F15" i="26"/>
  <c r="G15" i="26"/>
  <c r="E16" i="26"/>
  <c r="F16" i="26"/>
  <c r="E17" i="26"/>
  <c r="F17" i="26"/>
  <c r="G17" i="26"/>
  <c r="E18" i="26"/>
  <c r="F18" i="26"/>
  <c r="G18" i="26"/>
  <c r="E19" i="26"/>
  <c r="F19" i="26"/>
  <c r="G19" i="26"/>
  <c r="E20" i="26"/>
  <c r="F20" i="26"/>
  <c r="G20" i="26"/>
  <c r="S21" i="26" l="1"/>
  <c r="K21" i="26"/>
  <c r="AS13" i="26"/>
  <c r="AQ21" i="26"/>
  <c r="R21" i="26"/>
  <c r="AK21" i="26"/>
  <c r="AC21" i="26"/>
  <c r="AE21" i="26"/>
  <c r="AD21" i="26"/>
  <c r="AS14" i="26"/>
  <c r="AU6" i="26"/>
  <c r="AA21" i="26"/>
  <c r="AU20" i="26"/>
  <c r="AO21" i="26"/>
  <c r="Y21" i="26"/>
  <c r="U21" i="26"/>
  <c r="H21" i="26"/>
  <c r="AS18" i="26"/>
  <c r="AS15" i="26"/>
  <c r="AT20" i="26"/>
  <c r="AS20" i="26"/>
  <c r="AT19" i="26"/>
  <c r="AT16" i="26"/>
  <c r="Q21" i="26"/>
  <c r="AT17" i="26"/>
  <c r="AU7" i="26"/>
  <c r="AT6" i="26"/>
  <c r="AT18" i="26"/>
  <c r="AU19" i="26"/>
  <c r="AU18" i="26"/>
  <c r="AU10" i="26"/>
  <c r="AT9" i="26"/>
  <c r="AS9" i="26"/>
  <c r="AS6" i="26"/>
  <c r="AS17" i="26"/>
  <c r="AU12" i="26"/>
  <c r="AU9" i="26"/>
  <c r="AU15" i="26"/>
  <c r="AS16" i="26"/>
  <c r="AS19" i="26"/>
  <c r="AT14" i="26"/>
  <c r="AU17" i="26"/>
  <c r="AS10" i="26"/>
  <c r="AT11" i="26"/>
  <c r="AU14" i="26"/>
  <c r="AI21" i="26"/>
  <c r="AU11" i="26"/>
  <c r="AS7" i="26"/>
  <c r="AU8" i="26"/>
  <c r="AH21" i="26"/>
  <c r="AS11" i="26"/>
  <c r="AG21" i="26"/>
  <c r="AR19" i="26"/>
  <c r="AR16" i="26"/>
  <c r="AU16" i="26"/>
  <c r="AU13" i="26"/>
  <c r="AT12" i="26"/>
  <c r="AS12" i="26"/>
  <c r="O21" i="26"/>
  <c r="N21" i="26"/>
  <c r="M21" i="26"/>
  <c r="AR13" i="26"/>
  <c r="AT8" i="26"/>
  <c r="AS8" i="26"/>
  <c r="AR10" i="26"/>
  <c r="L21" i="26"/>
  <c r="AB21" i="26"/>
  <c r="P21" i="26"/>
  <c r="AR11" i="26"/>
  <c r="J21" i="26"/>
  <c r="AR20" i="26"/>
  <c r="AR8" i="26"/>
  <c r="AR9" i="26"/>
  <c r="T21" i="26"/>
  <c r="AR12" i="26"/>
  <c r="AJ21" i="26"/>
  <c r="AR18" i="26"/>
  <c r="AR17" i="26"/>
  <c r="AR15" i="26"/>
  <c r="AR14" i="26"/>
  <c r="AR7" i="26"/>
  <c r="AR6" i="26"/>
  <c r="AN21" i="26"/>
  <c r="AF21" i="26"/>
  <c r="X21" i="26"/>
  <c r="AV20" i="26" l="1"/>
  <c r="AV17" i="26"/>
  <c r="AV19" i="26"/>
  <c r="AV18" i="26"/>
  <c r="AV12" i="26"/>
  <c r="AV6" i="26"/>
  <c r="AV10" i="26"/>
  <c r="AV13" i="26"/>
  <c r="AV9" i="26"/>
  <c r="AV16" i="26"/>
  <c r="AU21" i="26"/>
  <c r="AV14" i="26"/>
  <c r="AV15" i="26"/>
  <c r="AV8" i="26"/>
  <c r="AV7" i="26"/>
  <c r="AV11" i="26"/>
  <c r="AT21" i="26"/>
  <c r="AR21" i="26"/>
  <c r="AX19" i="26"/>
  <c r="N8" i="13"/>
  <c r="AX11" i="26" l="1"/>
  <c r="AI20" i="24" l="1"/>
  <c r="I21" i="26"/>
  <c r="AS21" i="26" s="1"/>
  <c r="AV21" i="26" s="1"/>
  <c r="N7" i="13"/>
  <c r="N9" i="13"/>
  <c r="N10" i="13"/>
  <c r="N11" i="13"/>
  <c r="N12" i="13"/>
  <c r="N6" i="13"/>
  <c r="N22" i="13"/>
  <c r="AX10" i="26"/>
  <c r="AX12" i="26"/>
  <c r="AX14" i="26"/>
  <c r="AX16" i="26"/>
  <c r="AX18" i="26"/>
  <c r="AX13" i="26"/>
  <c r="AX8" i="26" l="1"/>
  <c r="AX6" i="26"/>
  <c r="AX9" i="26"/>
  <c r="AX17" i="26"/>
  <c r="AX15" i="26"/>
  <c r="AX7" i="26"/>
  <c r="AX21" i="26" l="1"/>
  <c r="AV27" i="26" l="1"/>
</calcChain>
</file>

<file path=xl/sharedStrings.xml><?xml version="1.0" encoding="utf-8"?>
<sst xmlns="http://schemas.openxmlformats.org/spreadsheetml/2006/main" count="712" uniqueCount="256">
  <si>
    <t>Plan de Acción del Sector Administrativo - 2025</t>
  </si>
  <si>
    <t>EJE de acción</t>
  </si>
  <si>
    <t>Objetivo estratégico</t>
  </si>
  <si>
    <t>Actividad</t>
  </si>
  <si>
    <t>Evidencia de cumplimiento</t>
  </si>
  <si>
    <t>Nombre del Indicador</t>
  </si>
  <si>
    <t>Fórmula del Indicador</t>
  </si>
  <si>
    <t>Unidad de Medida</t>
  </si>
  <si>
    <t>Fecha de Ejecución</t>
  </si>
  <si>
    <t>Meta por trimestre</t>
  </si>
  <si>
    <t>Inicio
DD/MM/AAAA</t>
  </si>
  <si>
    <t>Final DD/MM/AAAA</t>
  </si>
  <si>
    <t>I TRIM</t>
  </si>
  <si>
    <t>II TRIM</t>
  </si>
  <si>
    <t>III TRIM</t>
  </si>
  <si>
    <t>IV TRIM</t>
  </si>
  <si>
    <t xml:space="preserve">%
Proyectado </t>
  </si>
  <si>
    <t>Cultura organizacional</t>
  </si>
  <si>
    <t>Fortalecer la cultura organizacional mediante la implementación de un modelo que promueva el trabajo colaborativo, la exploración, reconociendo al talento humano como eje fundamental a través del desarrollo y liderazgo inspirador.</t>
  </si>
  <si>
    <t>Realizar la caracterización de la cultura organizacional de la entidad, alineada con los valores y objetivos estratégicos de la entidad</t>
  </si>
  <si>
    <t xml:space="preserve">Un documento de caracterización entregado </t>
  </si>
  <si>
    <t>N/A</t>
  </si>
  <si>
    <t xml:space="preserve">Número </t>
  </si>
  <si>
    <t xml:space="preserve">
Elaborar  el plan de trabajo del modelo de cultura organizacional de acuerdo con los resultados del diagnóstico</t>
  </si>
  <si>
    <t>Un plan de trabajo diseñado</t>
  </si>
  <si>
    <t>Ejecutar el plan de trabajo que permita la implementación del modelo de cultura organizacional de la entidad.</t>
  </si>
  <si>
    <t>Un informe trimestral del plan de trabajo ejecutado</t>
  </si>
  <si>
    <t>% Avance de la implementación del plan de trabajo</t>
  </si>
  <si>
    <t>Número de actividades ejecutadas / Número actividades planteadas</t>
  </si>
  <si>
    <t>Porcentaje</t>
  </si>
  <si>
    <t xml:space="preserve">
Evaluar la implementación de la cultura organizacional de la entidad.
</t>
  </si>
  <si>
    <t xml:space="preserve">Informe de la evaluación </t>
  </si>
  <si>
    <t>Modelo de voz de la ciudadanía</t>
  </si>
  <si>
    <t>Mejorar la experiencia ciudadana y la relación con los grupos de valor mediante la implementación de un modelo de voz que facilite la interacción inclusiva, transparente y eficiente, articulando necesidades, simplificando trámites y fomentando la participación y rendición de cuentas.</t>
  </si>
  <si>
    <t>Diseñar una estrategia de comunicación de acuerdo con los canales de participación establecidos por la entidad, que faciliten la interacción con los grupos de valor y la mejora de la experiencia de servicio de la Entidad</t>
  </si>
  <si>
    <t>Un documento Estrategia de comunicación diseñada</t>
  </si>
  <si>
    <t>Implementar la estrategia de comunicación que promueva la participación de los grupos de valor para mejorar la experiencia de servicio de la Entidad.</t>
  </si>
  <si>
    <t xml:space="preserve">Un informe trimestral de la implementación de la estrategia de comunicación </t>
  </si>
  <si>
    <t>40%</t>
  </si>
  <si>
    <t>30%</t>
  </si>
  <si>
    <t xml:space="preserve">
Realizar un grupo focal para identificar oportunidades de mejora a partir de las opiniones de los grupos de valor.
</t>
  </si>
  <si>
    <t>Un informe semestral</t>
  </si>
  <si>
    <t>Implementar las mejoras derivadas del desarrollo del  grupo focal</t>
  </si>
  <si>
    <t>Modelos operativos flexibles</t>
  </si>
  <si>
    <t>Rediseñar los modelos operativos para fortalecer la gestión de las entidades, fomentando la autoevaluación, el autocontrol y la medición de indicadores, adaptándolos según las necesidades del nuevo contexto sectorial.</t>
  </si>
  <si>
    <t>Elaborar  diagnóstico sobre el contexto institucional de la entidad</t>
  </si>
  <si>
    <t xml:space="preserve">Un documento técnico sobre el contexto institucional </t>
  </si>
  <si>
    <t>NA</t>
  </si>
  <si>
    <t>100%</t>
  </si>
  <si>
    <t>Diseñar un plan de trabajo de acuerdo a la priorización de las actividades identificadas en el contexto institucional</t>
  </si>
  <si>
    <t xml:space="preserve">Un plan de trabajo diseñado </t>
  </si>
  <si>
    <t>Implementar un plan de trabajo de acuerdo a la priorización de las actividades identificadas en el contexto institucional</t>
  </si>
  <si>
    <t>Dos informes semestrales</t>
  </si>
  <si>
    <t>Gestión del conocimiento</t>
  </si>
  <si>
    <t>Fortalecer la gestión del conocimiento institucional mediante el uso de herramientas tecnológicas y la implementación de metodologías para capturar, organizar y transferir saberes y experticia de manera eficiente</t>
  </si>
  <si>
    <t>Realizar el diagnóstico de las necesidades relacionadas con la política de gestión del conocimiento de la entidad</t>
  </si>
  <si>
    <t xml:space="preserve">Un diagnóstico sobre las necesidades de la Entidad </t>
  </si>
  <si>
    <t>Diseñar un plan de trabajo derivado del diagnóstico de las necesidades de la política de gestión del conocimiento de la entidad</t>
  </si>
  <si>
    <t>Implementar un plan de trabajo derivado del diagnóstico de las necesidades de la política de gestión del conocimiento de la entidad</t>
  </si>
  <si>
    <t>Evaluar la implementación del plan de trabajo identificado por la Entidad</t>
  </si>
  <si>
    <t>Un Informe de evaluación</t>
  </si>
  <si>
    <t xml:space="preserve">PORCENTAJE ESPERADO POR TRIMESTRE 2025 </t>
  </si>
  <si>
    <t>Primer trimestre de 2025</t>
  </si>
  <si>
    <t>Actividad 1 - Caracterización de cultura</t>
  </si>
  <si>
    <t>Subir la información en el plazo pactado</t>
  </si>
  <si>
    <t>ETITC</t>
  </si>
  <si>
    <t>FODESEP</t>
  </si>
  <si>
    <t>ICFES</t>
  </si>
  <si>
    <t>INFOTEP 
SAI</t>
  </si>
  <si>
    <t>INFOTEP
SAN JUAN</t>
  </si>
  <si>
    <t>INTENALCO</t>
  </si>
  <si>
    <t>ITFIP</t>
  </si>
  <si>
    <t>UApA</t>
  </si>
  <si>
    <t>MEN</t>
  </si>
  <si>
    <t>Si se entrega o sube a tiempo</t>
  </si>
  <si>
    <t>Criterio 1</t>
  </si>
  <si>
    <t>Si se entrega despues</t>
  </si>
  <si>
    <t>Criterio 2</t>
  </si>
  <si>
    <t>Si no entrega</t>
  </si>
  <si>
    <t>Criterio 3</t>
  </si>
  <si>
    <t>Total</t>
  </si>
  <si>
    <t>Cumplimiento de requisitos exigidos en el producto</t>
  </si>
  <si>
    <t>Si cumple la totalidad de requisitos</t>
  </si>
  <si>
    <t>Si cumple con la mayoría de los requisitos</t>
  </si>
  <si>
    <t>Actividad 2 - Plan de Trabajo Caracterización de cultura</t>
  </si>
  <si>
    <t>Si no cumple los requisitos</t>
  </si>
  <si>
    <t>Atención de observaciones</t>
  </si>
  <si>
    <t>Si no tiene observaciones o si las observaciones son atendidas correctamente</t>
  </si>
  <si>
    <t>Si atiende las observaciones de forma incompleta</t>
  </si>
  <si>
    <t>Si no atiende las observaciones</t>
  </si>
  <si>
    <t>Actividad 3 - Estrategia de Comunicaciones</t>
  </si>
  <si>
    <t>Actividad 4 - Análisis de Contexto</t>
  </si>
  <si>
    <t>Actividad 5 - Plan de Trabajo Análisis de Contexto</t>
  </si>
  <si>
    <t>Actividad 6 - Diagnóstico Gestión de Conocimiento</t>
  </si>
  <si>
    <t>Actividad 7 - Plan de Trabajo Diagnóstico Gestión de Conocimiento</t>
  </si>
  <si>
    <t>Eje de acción</t>
  </si>
  <si>
    <t>Nombre del indicador</t>
  </si>
  <si>
    <t>Fórmula del indicador</t>
  </si>
  <si>
    <t>Unidad de medida</t>
  </si>
  <si>
    <t>INFOTEP SAI</t>
  </si>
  <si>
    <t>INFOTEP SAN JUAN</t>
  </si>
  <si>
    <t>UNIDAD DE ALIMENTACIÓN ESCOLAR</t>
  </si>
  <si>
    <t>lll TRIM</t>
  </si>
  <si>
    <t>lV TRIM</t>
  </si>
  <si>
    <t>% Acumulado por actividad 2024</t>
  </si>
  <si>
    <t>I TRIMESTRE</t>
  </si>
  <si>
    <t>II TRIMESTRE</t>
  </si>
  <si>
    <t>III TRIMESTRE</t>
  </si>
  <si>
    <t>IV TRIMESTRE</t>
  </si>
  <si>
    <t>% De cumplimiento por actividad</t>
  </si>
  <si>
    <t>% Acumulado por actividad</t>
  </si>
  <si>
    <t>UAPA</t>
  </si>
  <si>
    <t xml:space="preserve">PORCENTAJE DE AVANCE POR TRIMESTRE EN CADA  ENTIDAD 2025 </t>
  </si>
  <si>
    <t>PRODUCTO</t>
  </si>
  <si>
    <t>Caracterización de Cultura</t>
  </si>
  <si>
    <t>El documento entregado cumple con la mayoría de requisitos solicitados, sin embargo se hacen observaciones y no son atendidas</t>
  </si>
  <si>
    <t>Entrega documento de acuerdo a lo requerido</t>
  </si>
  <si>
    <t>El documento entregado no responde a los criterios establecidos</t>
  </si>
  <si>
    <t>No entrega documento</t>
  </si>
  <si>
    <t>Plan de Trabajo Caracterización de Cultura</t>
  </si>
  <si>
    <t>El documento entregado cumple con la mayoría de requisitos solicitados y se atienden las observaciones dadas</t>
  </si>
  <si>
    <t>Estrategia de Comunicaciones</t>
  </si>
  <si>
    <t>Análisis de Contexto</t>
  </si>
  <si>
    <t>El documento entregado cumple con la mayoría de requisitos solicitados y se hacen ajustes parciales de acuerdo a las observaciones</t>
  </si>
  <si>
    <t>Plan de Trabajo de Análisis de Contexto</t>
  </si>
  <si>
    <t>Diagnóstico Gestión del Conocimiento</t>
  </si>
  <si>
    <t>No entrega documento en la fecha establecida, sin embargo, lo carga en el plazo de cargue de observaciones</t>
  </si>
  <si>
    <t>Plan de Trabajo Diagnóstico Gestión del Conocimiento</t>
  </si>
  <si>
    <t>F8. Ejecutar el plan de trabajo que permita la implementación del modelo de cultura organizacional de la entidad.</t>
  </si>
  <si>
    <t>F11. Implementar la estrategia de comunicación que promueva la participación de los grupos de valor para mejorar la experiencia de servicio de la Entidad.</t>
  </si>
  <si>
    <t>F12. Realizar un grupo focal para identificar oportunidades de mejora a partir de las opiniones de los grupos de valor.</t>
  </si>
  <si>
    <t>F16. Implementar un plan de trabajo de acuerdo a la priorización de las actividades identificadas en el contexto institucional</t>
  </si>
  <si>
    <t>F19. Implementar un plan de trabajo derivado del diagnóstico de las necesidades de la política de gestión del conocimiento de la entidad</t>
  </si>
  <si>
    <t>SI</t>
  </si>
  <si>
    <t>NO</t>
  </si>
  <si>
    <t>Programación Actividades</t>
  </si>
  <si>
    <t>Seguimiento Implementación de Actividades</t>
  </si>
  <si>
    <t xml:space="preserve">Avance cuantitativo </t>
  </si>
  <si>
    <t>% de avance del período</t>
  </si>
  <si>
    <t>Avance descriptivo</t>
  </si>
  <si>
    <t>Reporte validado</t>
  </si>
  <si>
    <t>Observaciones validación</t>
  </si>
  <si>
    <t>Leido el avance descriptivo y observada la evidencia en el repositorio de teams, se valida el producto de la actividad " Ejecutar el plan de trabajo que permita la implementación del modelo de cultura organizacional de la entidad", por lo anterior sí cumple.</t>
  </si>
  <si>
    <t>Leido el avance descriptivo y observada la evidencia en el repositorio de teams, se valida el producto de la actividad " Implementar la estrategia de comunicación que promueva la participación de los grupos de valor para mejorar la experiencia de servicio de la Entidad", por lo anterior sí cumple.</t>
  </si>
  <si>
    <t>Leido el avance descriptivo y observada la evidencia en el repositorio de teams, se valida el producto de la actividad " 
Realizar un grupo focal para identificar oportunidades de mejora a partir de las opiniones de los grupos de valor.", por lo anterior sí cumple.</t>
  </si>
  <si>
    <t>Leido el avance descriptivo y observada la evidencia en el repositorio de teams, se valida el producto de la actividad " Implementar un plan de trabajo de acuerdo a la priorización de las actividades identificadas en el contexto institucional", por lo anterior sí cumple.</t>
  </si>
  <si>
    <t>Leido el avance descriptivo y observada la evidencia en el repositorio de teams, no se valida el producto de la actividad " Implementar un plan de trabajo derivado del diagnóstico de las necesidades de la política de gestión del conocimiento de la entidad", por lo anterior no cumple.</t>
  </si>
  <si>
    <t>Para el presente trimestre y con la finalidad de optimizar el uso de los recursos de que dispone la Entidad y la consecución de los objetivos propuesto, se optó por incluir dentro del Plan de Bienestar e Incentivos la actividad de medición de clima y cultura organizacional, donde una de las fases que se incluyen es la caracterización de la cultura organizacional. Dicho plan se ejecutará a través de la caja de compensación familiar de la Entidad y dicho proceso se encuentra en etapa pre contractual, razón por la cual se hace necesario ajustar el cronograma sin poner en riesgo la realización de la actividad.</t>
  </si>
  <si>
    <t>No se cargó ninguna evidencia
Luego de las observaciones no se presenta documento</t>
  </si>
  <si>
    <t>Para la elaboración del diagnóstico de la cultura organizacional, se aplicó una encuesta orientada a caracterizar dicha cultura en coherencia con los valores y objetivos estratégicos de la entidad. Esta herramienta contó con una participación significativa del 79% de los servidores vinculados a la fecha, lo que permitió obtener una visión representativa y fundamentada del entorno organizacional.</t>
  </si>
  <si>
    <t>Se hace necesario cumplir en su totalidad con la actividad “Realizar la caracterización de la cultura organizacional de la entidad, alineada con los valores y objetivos estratégicos de la entidad” para poder realizar esta actividad de Plan.</t>
  </si>
  <si>
    <t xml:space="preserve">Teniendo en cuenta los resultados de la encuesta de caracterización se diseñó un plan de trabajo el cual hace parte integral del documento de caracterización, para fortalecer la cultura de la entidad desde la misión, visión, valores institucionales y objetivos estratégicos. </t>
  </si>
  <si>
    <t>La actividad inicia en el mes de abril del 2025</t>
  </si>
  <si>
    <t>El número de actividades planeadas en el plan de trabajo es de 7 y con corte a 30 de junio se tenía programada desarrollar 1, la cual se ejecutó (Café con el Director – “Conversemos para construir”), presentando un avance del 14%.</t>
  </si>
  <si>
    <t>La actividad inicia en el mes de enero del 2026</t>
  </si>
  <si>
    <t>Actividad programada para Enero 2026</t>
  </si>
  <si>
    <t>La estrategia de comunicación 2024–2026 de la Unidad de Alimentos para Aprender (UApA) se ha orientado a fortalecer la visibilidad, transparencia y articulación del Programa de Alimentación Escolar (PAE) en todo el país, mediante acciones que aseguran el acceso ciudadano a información clara y actualizada, promueven la participación comunitaria y garantizan presencia institucional en los territorios. Uno de sus pilares ha sido la difusión de contenidos en redes sociales y la página web oficial, junto con la activa participación en mesas públicas, donde se ha promovido el diálogo con las comunidades. Las visitas del director de la UApA a colegios rurales han sido clave para verificar la implementación del programa, atender problemáticas locales y recoger testimonios de estudiantes, docentes y familias. Además, se han fortalecido alianzas con Entidades Territoriales Certificadas (ETC) y Juntas de Acción Comunal para mejorar la ejecución del PAE, al tiempo que se impulsan estrategias de comunicación interna orientadas a la sostenibilidad y articulación de los equipos de trabajo, asegurando una comunicación institucional cohesionada y efectiva en todo el país.</t>
  </si>
  <si>
    <t>Se revisa la estrategia de comunicación y se encuentra de acuerdo con lo solicitado, sin embargo, se recomienda que se realicé un plan de trabajo para extraer los datos claves de la estrategi, canal de comunicación , el público objetivo, los responsables, el actividades, cronograma y los recursos necesarios dado que la extensión del documento hace perder estos aspectos clave</t>
  </si>
  <si>
    <t>Actividad cumplida en el Primer trimestre</t>
  </si>
  <si>
    <t xml:space="preserve">Durante el segundo trimestre de 2025, la estrategia de comunicación de la UApA avanzó con una ejecución robusta y multicanal. Se fortaleció la presencia institucional mediante más de 200 piezas audiovisuales y más de 1.000 gráficas, visibilizando avances del PAE, buenas prácticas y voces territoriales. Se produjeron campañas temáticas y pedagógicas, se mejoró la experiencia digital del sitio web y se reforzó la relación con medios de comunicación. Además, se documentaron eventos en terreno y se promovió la participación ciudadana a través de contenidos creativos y formatos accesibles. Todo esto permitió consolidar una comunicación pública cercana, proactiva y coherente con los objetivos institucionales. </t>
  </si>
  <si>
    <t>El 18 de junio de 2025 se llevó a cabo el grupo focal de la UApA como un espacio de diálogo, cocreación y transferencia de conocimiento, que permitió validar y ajustar la estrategia de rendición de cuentas desde la gestión del conocimiento, construir un plan de trabajo y avanzar en la definición del procedimiento institucional. Entre los logros más relevantes se destacan los ajustes técnicos y normativos alineados con el MURC, el diseño de un plan de trabajo con acciones concretas, avances en la estructuración del procedimiento interno, recomendaciones desde el enfoque GESCO+I y el establecimiento de compromisos por parte del equipo líder, consolidando una gestión participativa orientada a la transparencia y el aprendizaje continuo.</t>
  </si>
  <si>
    <t>La actividad inicia en el mes de julio del 2025</t>
  </si>
  <si>
    <t>Actividad programada para Julio 2025</t>
  </si>
  <si>
    <t>En el marco de la estrategia de formalización del empleo y fortalecimiento institucional, se elaboró el documento técnico con la actualización correspondiente a la presente vigencia. Este documento tiene como objetivo analizar de manera detallada la estructura interna de la entidad, así como su modelo de operación, con el fin de identificar oportunidades de mejora que permitan optimizar el funcionamiento organizacional. La actualización incorpora un diagnóstico del estado actual de los procesos, las áreas misionales y de apoyo, y propone lineamientos orientados al fortalecimiento de las capacidades institucionales. Asimismo, se busca avanzar en la generación de condiciones que favorezcan la estabilidad laboral, la eficiencia administrativa y una mejor prestación de los servicios a la ciudadanía.</t>
  </si>
  <si>
    <t>Se evidencia en el documento que se cargó el análisis del contexto</t>
  </si>
  <si>
    <t>A partir del análisis realizado en el documento técnico, se identificaron diversas actividades clave orientadas al rediseño institucional del modelo de operación. Estas acciones buscan responder a los retos actuales del sector y a las necesidades cambiantes de la ciudadanía. Con base en ello, se definió una hoja de ruta estructurada en diferentes fases para su implementación progresiva, permitiendo una adecuada gestión del cambio y una adaptación ordenada a las nuevas condiciones institucionales.</t>
  </si>
  <si>
    <t>Aunque el documento de diagnostico es bastante completo, tiene muchos ejes de actuación y el plan de trabajo modificado, aunque incluye actividades diferentes al rediseño institucional, no  evidencia claramente el hilo conductor entre las actividades priorizadas del contexto institucional y las planificadas.
Se presenta documento modificado, sin embargo todavía puede mejorar la coherencia entre el analisis y el plan de trabajo</t>
  </si>
  <si>
    <t>Se realizaron ajustes al plan de trabajo de cara las actividades priorizada como el resiseño para el presente periodo.</t>
  </si>
  <si>
    <t xml:space="preserve">Se han desarrollado las siguientes etapas y actividades así:
FASE I. PLANEACIÓN: Del 1 de abril de 2025 al 11 de abril de 2025
Solicitud de información sobre la Entidad.
Análisis de información primaria, marco legal de la entidad y preparación de instrumentos de recolección de la información. 
Ajuste de los instrumentos a la medida.
Reunión de inducción al Equipo de Rediseño
Elaboración del Plan de trabajo y cronograma. 
Reunión inicial con los directivos de la Entidad para el lanzamiento, socialización, presentación del plan de trabajo y cronograma .
FASE II  MANUAL DE FUNCIONES Y COMPETENCIAS LABORALES. Del 14 de abril de 2025 al 30 de mayo de 2025.
Adelantar el diagnóstico del Manual Específico de Funciones y Competencias Laborales vigente de la entidad en el marco de los criterios, técnicos, normativos teniendo en cuenta los lineamientos del Departamento Administrativo de la Función Pública y la CNSC.
Realización de ajuste y/o modificación del Manual Específico de Funciones y Competencias Laborales de acuerdo con el diagnóstico adelantado.
Validación de las fichas de la Propuesta de Manual de Funciones y Competencias Laborales.
Proyectar el acto administrativo de ajuste del Manual de Funciones y Competencias Laborales para la firma del Director general de la UAPA con el fin de presentar la Oferta pública de empleos a la CNSC.
FASE III DIAGNOSTICO INSTITUCIONAL. Del 3 de junio de 2025 al 30 de junio de 2025
Recolección de información para realizar el diagnostico organizacional de la entidad.
Análisis externo Análisis Normativo. Entorno Sectorial, Político administrativo; Económicos; Sociales; Tecnológicos; Ambientales.
Análisis Interno Análisis de la plataforma estratégica ,misión, visión y objetivos institucionales
Análisis interno: Análisis del modelo de operación, procesos y mapa de procesos y procedimientos que se desarrollan. Análisis de la prestación del servicio y productos.
Análisis de estructura y funciones generales de las dependencias.
Análisis general de la planta de personal y contratos de prestación de servicios.
</t>
  </si>
  <si>
    <t>Durante el primer trimestre, la entidad se encuentra actualizando el lineamiento interno en el marco de la política de gestión del conocimiento y la innovación. Por tal motivo, se tiene previsto contar con el diagnóstico correspondiente en el segundo trimestre de la presente vigencia.</t>
  </si>
  <si>
    <t>No se cargó ninguna evidencia</t>
  </si>
  <si>
    <t>Se realizó el diagnóstico de necesidades en política de gestión del conocimiento a partir del autodiagnóstico institucional, el cual evidenció un avance significativo en la dimensión de Planeación, conforme a los lineamientos de la Función Pública. En la categoría de identificación del conocimiento relevante, se obtuvo una calificación de 75, lo que indica una gestión adecuada del conocimiento explícito mediante inventarios actualizados y articulados con la política documental. En la categoría de incorporación del enfoque en el Plan Estratégico de Talento Humano (PETH) y la realización de talleres, se alcanzó una calificación de 90, reflejando una integración sólida con la gestión del talento humano. Estos resultados permiten identificar fortalezas institucionales en la articulación y uso de herramientas de gestión, así como oportunidades de mejora que servirán de base para la formulación del plan de acción.</t>
  </si>
  <si>
    <t>Al no contar con el diagnóstico, no ha sido posible avanzar en la estructuración del plan de trabajo que permita identificar las necesidades enmarcadas en la política de gestión del conocimiento y la innovación. Se tiene previsto contar con el plan de trabajo en el segundo trimestre de la presente vigencia.</t>
  </si>
  <si>
    <t>El plan de trabajo define las acciones a implementar en el segundo semestre de 2025 para fortalecer la gestión del conocimiento institucional. Se estructura en dos fases:
Planeación: incluye actividades como la elaboración del inventario de conocimiento, mapa misional, diagnóstico de necesidades de formación y análisis de riesgo por fuga de saberes.
Generación y producción: contempla sesiones de ideación, diseño de una estrategia de innovación institucional y su inclusión en el Plan Estratégico de Talento Humano (PETH).</t>
  </si>
  <si>
    <t xml:space="preserve">Durante el primer semestre de 2025, la UApA logró un avance en la implementación de acciones orientadas a la gestión del conocimiento. Aunque aún no se cuenta con una política institucional formalizada, se han desarrollado iniciativas clave que reflejan un proceso progresivo de apropiación, articulación e innovación.
Entre los avances más relevantes se destacan: Producción de documentos técnicos y herramientas analíticas, como procedimientos jurídicos, instructivos financieros y matrices operativas. Procesos de formación y transferencia de saberes, con más de 150 capacitaciones realizadas por distintas subdirecciones. Desarrollo de soluciones tecnológicas, incluyendo tableros en Power BI, scripts en Python y repositorios en SharePoint. Espacios de aprendizaje e intercambio, como encuentros subregionales, jornadas de estandarización y campañas comunicativas.
</t>
  </si>
  <si>
    <t>La actividad inicia en el mes de octubre del 2025</t>
  </si>
  <si>
    <t>DIMENSION O EJE MIPG</t>
  </si>
  <si>
    <t>OBJETIVO ESTRATÉGICO</t>
  </si>
  <si>
    <t>PROGRAMA</t>
  </si>
  <si>
    <t>PERTENECE AL TABLERO DE LA MINISTRA</t>
  </si>
  <si>
    <t xml:space="preserve">ACTIVIDADES  </t>
  </si>
  <si>
    <t xml:space="preserve"> INDICADOR DE PRODUCTO </t>
  </si>
  <si>
    <t>UNIDAD DE MEDIDA</t>
  </si>
  <si>
    <t>META</t>
  </si>
  <si>
    <t>FECHA DE EJECUCIÓN</t>
  </si>
  <si>
    <t>RECURSOS REQUERIDOS</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</si>
  <si>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</si>
  <si>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</si>
  <si>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</si>
  <si>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</si>
  <si>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</si>
  <si>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</si>
  <si>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</si>
  <si>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 xml:space="preserve">Direccionamiento estratégico y planeación </t>
  </si>
  <si>
    <t>Mejorar los resultados en lenguajes, ciencias y matemáticas, medidos por pruebas estandarizadas</t>
  </si>
  <si>
    <t>Presupuesto de Funcionamiento</t>
  </si>
  <si>
    <t>Gestión con valores para Resultados</t>
  </si>
  <si>
    <t>Brindar acceso con calidad a la educación superior</t>
  </si>
  <si>
    <t>ASISTENCIA A COMUNIDADES INDIGENAS A TRAVES DEL FONDO DE CREDITOS CONDONABLES ALVARO ULCUE - PNR REGION NACIONAL - ICETEX</t>
  </si>
  <si>
    <t xml:space="preserve">Evaluación de Resultados </t>
  </si>
  <si>
    <t>Transformar y fortalecer la gestión y la cultura institucional</t>
  </si>
  <si>
    <t>CREDITO EDUCATIVO PARA SOSTENIMIENTO DIRIGIDO A PROFESIONALES QUE CURSEN ESPECIALIZACIONES EN EL AREA DE SALUD -ICETEX.</t>
  </si>
  <si>
    <t xml:space="preserve">Talento Humano </t>
  </si>
  <si>
    <t>Otro</t>
  </si>
  <si>
    <t>MEJORAMIENTO DE LA CALIDAD DE LA EDUCACION PREESCOLAR, BASICA Y MEDIA.</t>
  </si>
  <si>
    <t xml:space="preserve">Información y Comunicación </t>
  </si>
  <si>
    <t>ASISTENCIA TECNICA Y ASESORIA PARA EL FORTALECIMIENTO DE LOS PROCESOS DE PLANEACION, DESCENTRALIZACION Y REORGANIZACION DEL SECTOR EDUCATIVO.</t>
  </si>
  <si>
    <t xml:space="preserve">Gestión del Conocimiento y la Innovación </t>
  </si>
  <si>
    <t>AMPLIACION DE LA COBERTURA EN LA EDUCACION SUPERIOR</t>
  </si>
  <si>
    <t>Control Interno</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</si>
  <si>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</si>
  <si>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</si>
  <si>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</si>
  <si>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</si>
  <si>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</si>
  <si>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</si>
  <si>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</si>
  <si>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</si>
  <si>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</si>
  <si>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</si>
  <si>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</si>
  <si>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</si>
  <si>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</si>
  <si>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</si>
  <si>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</si>
  <si>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</si>
  <si>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</si>
  <si>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</si>
  <si>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</si>
  <si>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</si>
  <si>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</si>
  <si>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</si>
  <si>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</si>
  <si>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</si>
  <si>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</si>
  <si>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</si>
  <si>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</si>
  <si>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</si>
  <si>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</si>
  <si>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</si>
  <si>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</si>
  <si>
    <t>Subdirección de Gestión Corporativa</t>
  </si>
  <si>
    <t>Dirección General - Comunicaciones</t>
  </si>
  <si>
    <t>Dirección General - Planeación</t>
  </si>
  <si>
    <t>Responsable</t>
  </si>
  <si>
    <t>Dirección General - Planeación
Todas las áreas de trabajo de la Unidad</t>
  </si>
  <si>
    <t>Con corte al 30 de septiembre, se programaron siete (7) actividades, de las cuales se ejecutaron seis (6), alcanzando un cumplimiento del 90% respecto a lo proyectado. En este sentido, se encuentra pendiente la realización del Café con el Director.
Las actividades desarrolladas reflejan un alto nivel de compromiso institucional y de gestión por parte de las dependencias responsables, así como la participación activa de los equipos de trabajo. Asimismo, se evidencia una creciente apropiación de los valores institucionales y un mayor reconocimiento del papel que desempeña cada servidor en el cumplimiento de la misión y los objetivos estratégicos de la entidad.</t>
  </si>
  <si>
    <t>Actividad programada para enero  de 2026</t>
  </si>
  <si>
    <t>Actividad cumplida en el primer trimestre</t>
  </si>
  <si>
    <t>Actividad cumplida en el segundo trimestre</t>
  </si>
  <si>
    <t>Actividad programada para enero de 2026</t>
  </si>
  <si>
    <t xml:space="preserve">En el marco del fortalecimiento institucional y en cumplimiento de los lineamientos establecidos por el Manual Único de Rendición de Cuentas – MURC, la Unidad Administrativa Especial de Alimentación Escolar – Alimentos para Aprender (UApA), realizó el 30 de julio un espacio de socialización de las brechas identificadas en el autodiagnóstico de rendición de cuentas,  el cual contó con la participación de los equipos de todas las subdirecciones y oficinas de la entidad.  </t>
  </si>
  <si>
    <t xml:space="preserve">Actividad cumplida en el segundo trimestre </t>
  </si>
  <si>
    <t>Durante el tercer trimestre, la estrategia de comunicación avanzó de manera integral en los frentes institucional, territorial y digital, consolidando acciones orientadas a la visibilización del Programa de Alimentación Escolar (PAE), el fortalecimiento de la confianza pública y la articulación interinstitucional.
En desarrollo de esta estrategia, se realizaron más de 585 publicaciones audiovisuales —entre reels, clips, entrevistas, boletines y transmisiones— distribuidas en plataformas como TikTok, Instagram, Facebook y X. Estos contenidos incluyeron piezas de carácter pedagógico, testimonial, institucional y territorial, con énfasis en temas como inocuidad, avances regionales, política pública y derechos alimentarios.
De igual forma, se produjo y difundió material gráfico de alto impacto, con más de 500 piezas visuales entre carruseles, banners, infografías, historias, portadas y plantillas diseñadas para campañas conmemorativas, mensajes educativos y llamados a la acción ciudadana. Entre las iniciativas más destacadas se encuentran las campañas “Canastas vacacionales”, “Mujer afrodescendiente”, “Saberes que alimentan”, así como publicaciones como “Invitación Política Pública”, “Calendario Semana de la Salud” y “Seguridad Digital”, entre otras.
Por último, se fortaleció el relacionamiento con medios de comunicación, mediante entrevistas estratégicas en prensa y apoyo en cubrimientos territoriales en municipios como Apartadó, Inírida, Sahagún, Ibagué, Pasto y Buenaventura. Asimismo, se elaboraron boletines de prensa con enfoque de derechos, destacando aspectos de cobertura, inversión y avances del Programa.</t>
  </si>
  <si>
    <t>Fase III. Diagnóstico institucional  (Del 1 de julio de 2025 al 11 de julio de 2025)
• Análisis externo: contexto normativo, entorno sectorial, político-administrativo, económico, social, tecnológico y ambiental.
• Análisis interno: plataforma estratégica, misión, visión, objetivos institucionales, modelo de operación, procesos, mapa de procesos y procedimientos, prestación del servicio y productos.
• Análisis de estructura y funciones generales de las dependencias.
• Análisis general de la planta de personal y contratos de prestación de servicios.
• Elaboración del informe de diagnóstico institucional.
• Presentación del informe de diagnóstico institucional.
• Actualización del estudio de cargas laborales conforme a la estructura de procesos.
• Consolidación y análisis de la información recolectada de cargas laborales.
Fase IV. Elaboración de la propuesta de estructura y de planta de personal (Del 14 de julio al 22 de agosto de 2025)
• Elaboración y presentación a la alta dirección de la entidad de la propuesta de estructura organizacional, del modelo de operación y la alineación con los procesos y los niveles de autoridad.
• Presentación de la propuesta de estructura organizacional a la dirección y realizar los ajustes.
• Presentación de propuesta de planta de personal con la nomenclatura y clasificación de empleos, soportadas en el análisis de cargas de trabajo.
• Cuadro comparativo de costos de la planta de personal actual y propuesta final.
• Análisis de las condiciones financieras y la viabilidad de las reformas propuestas.
• Presentación de la propuesta de planta de personal a la dirección general y realizar los ajustes.
Fase V. Manual de funciones y competencias laborales (Del 11 al 29 de agosto de 2025)
• Realización de ajuste y/o modificación del Manual Específico de Funciones y Competencias Laborales conforme a la planta propuesta tanto para la planta de personal permanente como la temporal.
Fase VI. Estructuración del estudio técnico para la propuesta de rediseño institucional, socialización y ajustes (Del 31 de agosto al 12 de septiembre de 2025)
• Estudio técnico elaborado con la metodología del Departamento Administrativo de la Función Pública, que contiene la justificación técnica, jurídica y financiera orientado a la modernización y desarrollo de capacidad institucional de la entidad.
Fase VII. Elaboración de actos administrativos (Del 15 al 26 de septiembre de 2025)
• Proyecto de acto administrativo de modificación de la estructura organizacional.
• Proyecto de acto administrativo de modificación de la planta de personal.
Fase VIII. Socialización y acompañamiento a las instancias competentes (Del 1 al 30 de septiembre de 2025)
• Presentar a la alta dirección de la UApA la presentación y sustentación de los resultados del estudio técnico ante las instancias competentes para obtener las viabilidades exigidas.</t>
  </si>
  <si>
    <t>A partir del plan de trabajo formulado para su implementación en la vigencia 2025, durante el tercer trimestre se avanzó en las siguientes actividades:
1.  Identificación del riesgo por fuga de conocimiento 
2. Documentación de la Estrategia de Innovación Organizacional 
3. Diagnóstico de herramientas de apropiación del conocimiento 
4. Capacitación en Analítica Institucional Aplicada a la Gestión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</si>
</sst>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quot;$&quot;\ * #,##0.00_ ;_ &quot;$&quot;\ * \-#,##0.00_ ;_ &quot;$&quot;\ * &quot;-&quot;??_ ;_ @_ "/>
    <numFmt numFmtId="165" formatCode="_ * #,##0.00_ ;_ * \-#,##0.00_ ;_ * &quot;-&quot;??_ ;_ @_ "/>
    <numFmt numFmtId="166" formatCode="d/m/yyyy"/>
  </numFmts>
  <fonts count="39">
    <font>
      <sz val="10"/>
      <name val="Arial"/>
    </font>
    <font>
      <b/>
      <sz val="8"/>
      <name val="Arial"/>
      <family val="2"/>
    </font>
    <font>
      <sz val="10"/>
      <name val="Arial"/>
      <family val="2"/>
    </font>
    <font>
      <sz val="10"/>
      <name val="Arial"/>
      <family val="2"/>
    </font>
    <font>
      <sz val="8"/>
      <name val="Verdana"/>
      <family val="2"/>
    </font>
    <font>
      <sz val="12"/>
      <name val="Calibri"/>
      <family val="2"/>
    </font>
    <font>
      <sz val="10"/>
      <name val="Arial"/>
      <family val="2"/>
    </font>
    <font>
      <sz val="12"/>
      <color theme="0"/>
      <name val="Calibri"/>
      <family val="2"/>
    </font>
    <font>
      <sz val="12"/>
      <name val="Arial"/>
      <family val="2"/>
    </font>
    <font>
      <b/>
      <sz val="12"/>
      <color rgb="FFFFFFFF"/>
      <name val="Calibri"/>
      <family val="2"/>
    </font>
    <font>
      <sz val="12"/>
      <name val="Arial"/>
      <family val="2"/>
    </font>
    <font>
      <b/>
      <sz val="10"/>
      <name val="Arial"/>
      <family val="2"/>
    </font>
    <font>
      <b/>
      <sz val="14"/>
      <color rgb="FFFFFFFF"/>
      <name val="Calibri"/>
      <family val="2"/>
    </font>
    <font>
      <sz val="12"/>
      <color rgb="FF000000"/>
      <name val="Calibri"/>
      <family val="2"/>
    </font>
    <font>
      <b/>
      <sz val="18"/>
      <name val="Arial"/>
      <family val="2"/>
    </font>
    <font>
      <sz val="14"/>
      <name val="Calibri"/>
      <family val="2"/>
    </font>
    <font>
      <b/>
      <sz val="18"/>
      <color rgb="FFFFFFFF"/>
      <name val="Calibri"/>
      <family val="2"/>
    </font>
    <font>
      <b/>
      <sz val="18"/>
      <color rgb="FFFFFFFF"/>
      <name val="Calibri"/>
      <family val="2"/>
      <scheme val="minor"/>
    </font>
    <font>
      <sz val="18"/>
      <name val="Arial"/>
      <family val="2"/>
    </font>
    <font>
      <sz val="16"/>
      <name val="Arial Black"/>
      <family val="2"/>
    </font>
    <font>
      <b/>
      <sz val="22"/>
      <color rgb="FFFFFFFF"/>
      <name val="Calibri"/>
      <family val="2"/>
      <scheme val="minor"/>
    </font>
    <font>
      <b/>
      <sz val="22"/>
      <color rgb="FFFFFFFF"/>
      <name val="Arial"/>
      <family val="2"/>
    </font>
    <font>
      <sz val="22"/>
      <name val="Arial"/>
      <family val="2"/>
    </font>
    <font>
      <sz val="14"/>
      <name val="Arial"/>
      <family val="2"/>
    </font>
    <font>
      <b/>
      <sz val="18"/>
      <color rgb="FFFFFFFF"/>
      <name val="Arial"/>
      <family val="2"/>
    </font>
    <font>
      <sz val="16"/>
      <name val="Arial"/>
      <family val="2"/>
    </font>
    <font>
      <b/>
      <sz val="22"/>
      <name val="Arial"/>
      <family val="2"/>
    </font>
    <font>
      <u/>
      <sz val="10"/>
      <color theme="10"/>
      <name val="Arial"/>
      <family val="2"/>
    </font>
    <font>
      <sz val="26"/>
      <name val="Arial"/>
      <family val="2"/>
    </font>
    <font>
      <b/>
      <sz val="12"/>
      <color theme="1"/>
      <name val="Vendana"/>
    </font>
    <font>
      <sz val="12"/>
      <color theme="1"/>
      <name val="Vendana"/>
    </font>
    <font>
      <sz val="12"/>
      <name val="Vendana"/>
    </font>
    <font>
      <sz val="10"/>
      <name val="Arial"/>
      <family val="2"/>
    </font>
    <font>
      <b/>
      <sz val="12"/>
      <color rgb="FF003399"/>
      <name val="Vendana"/>
    </font>
    <font>
      <b/>
      <sz val="12"/>
      <name val="Vendana"/>
    </font>
    <font>
      <b/>
      <sz val="12"/>
      <color theme="1"/>
      <name val="Calibri"/>
      <family val="2"/>
    </font>
    <font>
      <sz val="12"/>
      <color theme="1"/>
      <name val="Calibri"/>
      <family val="2"/>
    </font>
    <font>
      <sz val="12"/>
      <color rgb="FF000000"/>
      <name val="Tahoma"/>
      <family val="2"/>
    </font>
    <font>
      <sz val="12"/>
      <name val="Tahoma"/>
      <family val="2"/>
    </font>
  </fonts>
  <fills count="2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92D050"/>
        <bgColor indexed="64"/>
      </patternFill>
    </fill>
    <fill>
      <patternFill patternType="solid">
        <fgColor theme="2"/>
        <bgColor indexed="64"/>
      </patternFill>
    </fill>
    <fill>
      <patternFill patternType="solid">
        <fgColor theme="3" tint="-0.249977111117893"/>
        <bgColor rgb="FF000000"/>
      </patternFill>
    </fill>
    <fill>
      <patternFill patternType="solid">
        <fgColor theme="4" tint="-0.499984740745262"/>
        <bgColor rgb="FF000000"/>
      </patternFill>
    </fill>
    <fill>
      <patternFill patternType="solid">
        <fgColor theme="4" tint="-0.499984740745262"/>
        <bgColor indexed="64"/>
      </patternFill>
    </fill>
    <fill>
      <patternFill patternType="solid">
        <fgColor theme="4" tint="0.39997558519241921"/>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003399"/>
        <bgColor indexed="64"/>
      </patternFill>
    </fill>
    <fill>
      <patternFill patternType="solid">
        <fgColor rgb="FFEE0000"/>
        <bgColor indexed="64"/>
      </patternFill>
    </fill>
    <fill>
      <patternFill patternType="solid">
        <fgColor theme="3" tint="0.79998168889431442"/>
        <bgColor rgb="FF000000"/>
      </patternFill>
    </fill>
    <fill>
      <patternFill patternType="solid">
        <fgColor theme="6"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hair">
        <color auto="1"/>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style="thin">
        <color auto="1"/>
      </right>
      <top/>
      <bottom style="hair">
        <color indexed="64"/>
      </bottom>
      <diagonal/>
    </border>
    <border>
      <left style="thin">
        <color rgb="FF000000"/>
      </left>
      <right/>
      <top style="thin">
        <color rgb="FF000000"/>
      </top>
      <bottom style="thin">
        <color rgb="FF000000"/>
      </bottom>
      <diagonal/>
    </border>
    <border>
      <left style="thin">
        <color auto="1"/>
      </left>
      <right/>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bottom style="thin">
        <color auto="1"/>
      </bottom>
      <diagonal/>
    </border>
    <border>
      <left/>
      <right style="hair">
        <color auto="1"/>
      </right>
      <top style="hair">
        <color auto="1"/>
      </top>
      <bottom style="hair">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style="thin">
        <color auto="1"/>
      </right>
      <top/>
      <bottom/>
      <diagonal/>
    </border>
    <border>
      <left style="hair">
        <color auto="1"/>
      </left>
      <right style="hair">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auto="1"/>
      </bottom>
      <diagonal/>
    </border>
    <border>
      <left/>
      <right style="thin">
        <color rgb="FF000000"/>
      </right>
      <top/>
      <bottom style="thin">
        <color auto="1"/>
      </bottom>
      <diagonal/>
    </border>
    <border>
      <left/>
      <right style="thin">
        <color rgb="FF000000"/>
      </right>
      <top style="thin">
        <color rgb="FF000000"/>
      </top>
      <bottom style="thin">
        <color rgb="FF000000"/>
      </bottom>
      <diagonal/>
    </border>
  </borders>
  <cellStyleXfs count="14">
    <xf numFmtId="0" fontId="0" fillId="0" borderId="0"/>
    <xf numFmtId="165" fontId="3" fillId="0" borderId="0" applyFont="0" applyFill="0" applyBorder="0" applyAlignment="0" applyProtection="0"/>
    <xf numFmtId="164"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27" fillId="0" borderId="0" applyNumberFormat="0" applyFill="0" applyBorder="0" applyAlignment="0" applyProtection="0"/>
    <xf numFmtId="0" fontId="32" fillId="0" borderId="0"/>
  </cellStyleXfs>
  <cellXfs count="244">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xf numFmtId="0" fontId="4" fillId="4" borderId="0" xfId="0" applyFont="1" applyFill="1" applyAlignment="1">
      <alignment vertical="center" wrapText="1"/>
    </xf>
    <xf numFmtId="0" fontId="4" fillId="5" borderId="0" xfId="0" applyFont="1" applyFill="1" applyAlignment="1">
      <alignment vertical="center" wrapText="1"/>
    </xf>
    <xf numFmtId="0" fontId="2" fillId="6" borderId="0" xfId="0" applyFont="1" applyFill="1" applyAlignment="1">
      <alignment vertical="center"/>
    </xf>
    <xf numFmtId="0" fontId="0" fillId="8" borderId="0" xfId="0" applyFill="1"/>
    <xf numFmtId="0" fontId="5" fillId="9" borderId="0" xfId="0" applyFont="1" applyFill="1" applyProtection="1">
      <protection locked="0"/>
    </xf>
    <xf numFmtId="0" fontId="7" fillId="8" borderId="0" xfId="0" applyFont="1" applyFill="1" applyAlignment="1" applyProtection="1">
      <alignment horizontal="center" vertical="center"/>
      <protection locked="0"/>
    </xf>
    <xf numFmtId="0" fontId="10" fillId="0" borderId="0" xfId="0" applyFont="1"/>
    <xf numFmtId="9" fontId="5" fillId="0" borderId="1" xfId="11" applyFont="1" applyFill="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11" fillId="8" borderId="0" xfId="0" applyFont="1" applyFill="1"/>
    <xf numFmtId="0" fontId="8" fillId="0" borderId="0" xfId="0" applyFont="1"/>
    <xf numFmtId="0" fontId="18" fillId="0" borderId="0" xfId="0" applyFont="1"/>
    <xf numFmtId="0" fontId="0" fillId="0" borderId="0" xfId="0" applyAlignment="1">
      <alignment vertical="center"/>
    </xf>
    <xf numFmtId="0" fontId="22" fillId="0" borderId="0" xfId="0" applyFont="1"/>
    <xf numFmtId="9" fontId="5" fillId="0" borderId="6" xfId="11" applyFont="1" applyFill="1" applyBorder="1" applyAlignment="1">
      <alignment horizontal="center" vertical="center" wrapText="1"/>
    </xf>
    <xf numFmtId="0" fontId="2" fillId="0" borderId="0" xfId="0" applyFont="1" applyAlignment="1">
      <alignment horizontal="justify"/>
    </xf>
    <xf numFmtId="9" fontId="5" fillId="0" borderId="11" xfId="11" applyFont="1" applyFill="1" applyBorder="1" applyAlignment="1">
      <alignment horizontal="center" vertical="center" wrapText="1"/>
    </xf>
    <xf numFmtId="9" fontId="5" fillId="0" borderId="2" xfId="11" applyFont="1" applyFill="1" applyBorder="1" applyAlignment="1">
      <alignment horizontal="center" vertical="center" wrapText="1"/>
    </xf>
    <xf numFmtId="0" fontId="23" fillId="0" borderId="0" xfId="0" applyFont="1"/>
    <xf numFmtId="9" fontId="19"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0" fontId="5" fillId="0" borderId="3" xfId="0" applyFont="1" applyBorder="1" applyAlignment="1">
      <alignment horizontal="center" vertical="center" wrapText="1"/>
    </xf>
    <xf numFmtId="9" fontId="5" fillId="0" borderId="12" xfId="0" applyNumberFormat="1" applyFont="1" applyBorder="1" applyAlignment="1">
      <alignment horizontal="center" vertical="center" wrapText="1"/>
    </xf>
    <xf numFmtId="0" fontId="5" fillId="0" borderId="12" xfId="0" applyFont="1" applyBorder="1" applyAlignment="1">
      <alignment horizontal="center" vertical="top" wrapText="1"/>
    </xf>
    <xf numFmtId="0" fontId="5" fillId="0" borderId="12" xfId="0" applyFont="1" applyBorder="1" applyAlignment="1">
      <alignment horizontal="center" vertical="center" wrapText="1"/>
    </xf>
    <xf numFmtId="0" fontId="13" fillId="0" borderId="1" xfId="0" applyFont="1" applyBorder="1" applyAlignment="1">
      <alignment horizontal="left" vertical="top" wrapText="1"/>
    </xf>
    <xf numFmtId="9" fontId="5" fillId="0" borderId="1" xfId="11" applyFont="1" applyFill="1" applyBorder="1" applyAlignment="1">
      <alignment horizontal="left" vertical="center" wrapText="1"/>
    </xf>
    <xf numFmtId="0" fontId="5" fillId="0" borderId="12" xfId="0" applyFont="1" applyBorder="1" applyAlignment="1">
      <alignment horizontal="left" vertical="top" wrapText="1"/>
    </xf>
    <xf numFmtId="9" fontId="5" fillId="0" borderId="21"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15" fillId="0" borderId="1" xfId="0" applyFont="1" applyBorder="1" applyAlignment="1">
      <alignment horizontal="center" vertical="center" wrapText="1"/>
    </xf>
    <xf numFmtId="1" fontId="5" fillId="0" borderId="1" xfId="11"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0" borderId="11" xfId="0" applyFont="1" applyBorder="1" applyAlignment="1">
      <alignment horizontal="left" vertical="top" wrapText="1"/>
    </xf>
    <xf numFmtId="0" fontId="5" fillId="0" borderId="6" xfId="0" applyFont="1" applyBorder="1" applyAlignment="1">
      <alignment horizontal="center" vertical="center" wrapText="1"/>
    </xf>
    <xf numFmtId="0" fontId="15" fillId="0" borderId="6" xfId="0" applyFont="1" applyBorder="1" applyAlignment="1">
      <alignment horizontal="center" vertical="center" wrapText="1"/>
    </xf>
    <xf numFmtId="1" fontId="5" fillId="0" borderId="1" xfId="10" applyNumberFormat="1" applyFont="1" applyFill="1" applyBorder="1" applyAlignment="1">
      <alignment horizontal="center" vertical="center"/>
    </xf>
    <xf numFmtId="9" fontId="5" fillId="0" borderId="1" xfId="10" applyFont="1" applyFill="1" applyBorder="1" applyAlignment="1">
      <alignment horizontal="center" vertical="center"/>
    </xf>
    <xf numFmtId="9" fontId="5" fillId="0" borderId="1" xfId="10" applyFont="1" applyFill="1" applyBorder="1" applyAlignment="1">
      <alignment horizontal="center" vertical="center" wrapText="1"/>
    </xf>
    <xf numFmtId="9" fontId="5" fillId="0" borderId="1" xfId="10" applyFont="1" applyBorder="1" applyAlignment="1">
      <alignment horizontal="center" vertical="center" wrapText="1"/>
    </xf>
    <xf numFmtId="49" fontId="5" fillId="0" borderId="1" xfId="10" applyNumberFormat="1" applyFont="1" applyFill="1" applyBorder="1" applyAlignment="1">
      <alignment horizontal="center" vertical="center"/>
    </xf>
    <xf numFmtId="0" fontId="5" fillId="0" borderId="2" xfId="0" applyFont="1" applyBorder="1" applyAlignment="1">
      <alignment horizontal="justify" vertical="center" wrapText="1"/>
    </xf>
    <xf numFmtId="9" fontId="5" fillId="0" borderId="20" xfId="0" applyNumberFormat="1" applyFont="1" applyBorder="1" applyAlignment="1">
      <alignment horizontal="center" vertical="center" wrapText="1"/>
    </xf>
    <xf numFmtId="0" fontId="5" fillId="0" borderId="20" xfId="0" applyFont="1" applyBorder="1" applyAlignment="1">
      <alignment horizontal="center" vertical="center" wrapText="1"/>
    </xf>
    <xf numFmtId="9" fontId="5" fillId="0" borderId="2" xfId="10" applyFont="1" applyFill="1" applyBorder="1" applyAlignment="1">
      <alignment horizontal="center" vertical="center" wrapText="1"/>
    </xf>
    <xf numFmtId="9" fontId="0" fillId="0" borderId="0" xfId="0" applyNumberFormat="1" applyAlignment="1">
      <alignment horizontal="center" vertical="center"/>
    </xf>
    <xf numFmtId="9" fontId="0" fillId="0" borderId="0" xfId="11" applyFont="1" applyAlignment="1">
      <alignment horizontal="center" vertical="center"/>
    </xf>
    <xf numFmtId="9" fontId="22" fillId="0" borderId="0" xfId="0" applyNumberFormat="1" applyFont="1"/>
    <xf numFmtId="9" fontId="8" fillId="0" borderId="0" xfId="0" applyNumberFormat="1" applyFont="1"/>
    <xf numFmtId="0" fontId="5" fillId="0" borderId="27" xfId="0" applyFont="1" applyBorder="1" applyAlignment="1">
      <alignment horizontal="left" vertical="center" wrapText="1"/>
    </xf>
    <xf numFmtId="0" fontId="5" fillId="0" borderId="12" xfId="0" applyFont="1" applyBorder="1" applyAlignment="1">
      <alignment vertical="center" wrapText="1"/>
    </xf>
    <xf numFmtId="9" fontId="5" fillId="0" borderId="1" xfId="11" applyFont="1" applyBorder="1" applyAlignment="1">
      <alignment horizontal="center" vertical="center" wrapText="1"/>
    </xf>
    <xf numFmtId="9" fontId="5" fillId="0" borderId="1" xfId="10" applyFont="1" applyBorder="1" applyAlignment="1">
      <alignment horizontal="center" vertical="center"/>
    </xf>
    <xf numFmtId="9" fontId="11" fillId="8" borderId="1" xfId="0" applyNumberFormat="1" applyFont="1" applyFill="1" applyBorder="1" applyAlignment="1">
      <alignment horizontal="center" vertical="center"/>
    </xf>
    <xf numFmtId="0" fontId="5" fillId="10" borderId="1" xfId="0" applyFont="1" applyFill="1" applyBorder="1" applyAlignment="1">
      <alignment horizontal="center" vertical="center" wrapText="1"/>
    </xf>
    <xf numFmtId="0" fontId="5" fillId="10" borderId="6" xfId="0" applyFont="1" applyFill="1" applyBorder="1" applyAlignment="1">
      <alignment horizontal="center" vertical="center" wrapText="1"/>
    </xf>
    <xf numFmtId="0" fontId="12" fillId="12" borderId="7" xfId="0" applyFont="1" applyFill="1" applyBorder="1" applyAlignment="1">
      <alignment horizontal="center" vertical="center" wrapText="1"/>
    </xf>
    <xf numFmtId="0" fontId="12" fillId="12" borderId="7" xfId="0" applyFont="1" applyFill="1" applyBorder="1" applyAlignment="1">
      <alignment horizontal="center" vertical="center"/>
    </xf>
    <xf numFmtId="0" fontId="31" fillId="8" borderId="1" xfId="0" applyFont="1" applyFill="1" applyBorder="1" applyAlignment="1">
      <alignment vertical="center" wrapText="1"/>
    </xf>
    <xf numFmtId="0" fontId="30" fillId="8" borderId="1" xfId="0" applyFont="1" applyFill="1" applyBorder="1" applyAlignment="1">
      <alignment horizontal="center" vertical="center" wrapText="1"/>
    </xf>
    <xf numFmtId="14" fontId="31" fillId="8" borderId="1" xfId="0" applyNumberFormat="1" applyFont="1" applyFill="1" applyBorder="1" applyAlignment="1">
      <alignment horizontal="center" vertical="center" wrapText="1"/>
    </xf>
    <xf numFmtId="0" fontId="31" fillId="8" borderId="1" xfId="0" applyFont="1" applyFill="1" applyBorder="1" applyAlignment="1">
      <alignment horizontal="center" vertical="center" wrapText="1"/>
    </xf>
    <xf numFmtId="14" fontId="30" fillId="8" borderId="1" xfId="0" applyNumberFormat="1" applyFont="1" applyFill="1" applyBorder="1" applyAlignment="1">
      <alignment horizontal="center" vertical="center" wrapText="1"/>
    </xf>
    <xf numFmtId="14" fontId="31" fillId="0" borderId="1" xfId="0" applyNumberFormat="1" applyFont="1" applyBorder="1" applyAlignment="1">
      <alignment horizontal="center" vertical="center" wrapText="1"/>
    </xf>
    <xf numFmtId="0" fontId="31" fillId="8" borderId="1" xfId="0" applyFont="1" applyFill="1" applyBorder="1" applyAlignment="1">
      <alignment horizontal="justify" vertical="center" wrapText="1"/>
    </xf>
    <xf numFmtId="166" fontId="30" fillId="0" borderId="1" xfId="0" applyNumberFormat="1" applyFont="1" applyBorder="1" applyAlignment="1">
      <alignment horizontal="center" vertical="center" wrapText="1"/>
    </xf>
    <xf numFmtId="166" fontId="30" fillId="8" borderId="1" xfId="0" applyNumberFormat="1" applyFont="1" applyFill="1" applyBorder="1" applyAlignment="1">
      <alignment horizontal="center" vertical="center" wrapText="1"/>
    </xf>
    <xf numFmtId="9" fontId="11" fillId="8" borderId="0" xfId="0" applyNumberFormat="1" applyFont="1" applyFill="1" applyAlignment="1">
      <alignment horizontal="center" vertical="center"/>
    </xf>
    <xf numFmtId="9" fontId="24" fillId="14" borderId="4" xfId="0" applyNumberFormat="1" applyFont="1" applyFill="1" applyBorder="1" applyAlignment="1">
      <alignment horizontal="center" vertical="center"/>
    </xf>
    <xf numFmtId="0" fontId="21" fillId="14" borderId="18" xfId="0" applyFont="1" applyFill="1" applyBorder="1" applyAlignment="1">
      <alignment horizontal="center" vertical="center"/>
    </xf>
    <xf numFmtId="10" fontId="28" fillId="0" borderId="0" xfId="0" applyNumberFormat="1" applyFont="1"/>
    <xf numFmtId="10" fontId="0" fillId="0" borderId="0" xfId="0" applyNumberFormat="1" applyAlignment="1">
      <alignment horizontal="center" vertical="center"/>
    </xf>
    <xf numFmtId="10" fontId="0" fillId="0" borderId="0" xfId="0" applyNumberFormat="1"/>
    <xf numFmtId="0" fontId="9" fillId="13" borderId="1" xfId="0" applyFont="1" applyFill="1" applyBorder="1" applyAlignment="1">
      <alignment horizontal="center" vertical="center" wrapText="1"/>
    </xf>
    <xf numFmtId="0" fontId="5" fillId="0" borderId="33" xfId="0" applyFont="1" applyBorder="1" applyAlignment="1">
      <alignment horizontal="center" vertical="center" wrapText="1"/>
    </xf>
    <xf numFmtId="0" fontId="5" fillId="0" borderId="20" xfId="0" applyFont="1" applyBorder="1" applyAlignment="1">
      <alignment horizontal="left" vertical="top" wrapText="1"/>
    </xf>
    <xf numFmtId="0" fontId="5" fillId="0" borderId="6" xfId="0" applyFont="1" applyBorder="1" applyAlignment="1">
      <alignment horizontal="left" vertical="center" wrapText="1"/>
    </xf>
    <xf numFmtId="0" fontId="5" fillId="0" borderId="0" xfId="0" applyFont="1" applyProtection="1">
      <protection locked="0"/>
    </xf>
    <xf numFmtId="0" fontId="13" fillId="0" borderId="20" xfId="0" applyFont="1" applyBorder="1" applyAlignment="1">
      <alignment vertical="center" wrapText="1"/>
    </xf>
    <xf numFmtId="9" fontId="5" fillId="16" borderId="1" xfId="10" applyFont="1" applyFill="1" applyBorder="1" applyAlignment="1">
      <alignment horizontal="center" vertical="center"/>
    </xf>
    <xf numFmtId="9" fontId="5" fillId="16" borderId="1" xfId="10" applyFont="1" applyFill="1" applyBorder="1" applyAlignment="1">
      <alignment horizontal="center" vertical="center" wrapText="1"/>
    </xf>
    <xf numFmtId="9" fontId="8" fillId="16" borderId="0" xfId="0" applyNumberFormat="1" applyFont="1" applyFill="1"/>
    <xf numFmtId="0" fontId="13" fillId="0" borderId="20" xfId="0" applyFont="1" applyBorder="1" applyAlignment="1">
      <alignment horizontal="center" vertical="center" wrapText="1"/>
    </xf>
    <xf numFmtId="10" fontId="14" fillId="0" borderId="1" xfId="0" applyNumberFormat="1" applyFont="1" applyBorder="1" applyAlignment="1">
      <alignment horizontal="center" vertical="center"/>
    </xf>
    <xf numFmtId="10" fontId="0" fillId="11" borderId="0" xfId="0" applyNumberFormat="1" applyFill="1" applyAlignment="1">
      <alignment horizontal="center" vertical="center"/>
    </xf>
    <xf numFmtId="10" fontId="0" fillId="0" borderId="0" xfId="11" applyNumberFormat="1" applyFont="1" applyFill="1"/>
    <xf numFmtId="10" fontId="0" fillId="16" borderId="0" xfId="0" applyNumberFormat="1" applyFill="1" applyAlignment="1">
      <alignment horizontal="center" vertical="center"/>
    </xf>
    <xf numFmtId="9" fontId="11" fillId="16" borderId="1" xfId="0" applyNumberFormat="1" applyFont="1" applyFill="1" applyBorder="1" applyAlignment="1">
      <alignment horizontal="center" vertical="center"/>
    </xf>
    <xf numFmtId="9" fontId="5" fillId="0" borderId="0" xfId="10" applyFont="1" applyFill="1" applyBorder="1" applyAlignment="1">
      <alignment horizontal="center" vertical="center"/>
    </xf>
    <xf numFmtId="0" fontId="0" fillId="0" borderId="11" xfId="0" applyBorder="1" applyAlignment="1">
      <alignment horizontal="center" vertical="center" wrapText="1"/>
    </xf>
    <xf numFmtId="0" fontId="0" fillId="0" borderId="39" xfId="0" applyBorder="1" applyAlignment="1">
      <alignment horizontal="center" vertical="center" wrapText="1"/>
    </xf>
    <xf numFmtId="0" fontId="0" fillId="17" borderId="27" xfId="0" applyFill="1" applyBorder="1" applyAlignment="1">
      <alignment horizontal="center" vertical="center" wrapText="1"/>
    </xf>
    <xf numFmtId="0" fontId="0" fillId="17" borderId="11" xfId="0" applyFill="1" applyBorder="1" applyAlignment="1">
      <alignment horizontal="center" vertical="center" wrapText="1"/>
    </xf>
    <xf numFmtId="0" fontId="0" fillId="17" borderId="11" xfId="0" applyFill="1" applyBorder="1" applyAlignment="1">
      <alignment horizontal="center" vertical="center"/>
    </xf>
    <xf numFmtId="0" fontId="5" fillId="0" borderId="1" xfId="0" applyFont="1" applyBorder="1" applyAlignment="1">
      <alignment horizontal="left" vertical="center"/>
    </xf>
    <xf numFmtId="0" fontId="11" fillId="0" borderId="0" xfId="0" applyFont="1" applyAlignment="1">
      <alignment horizontal="center" vertical="center"/>
    </xf>
    <xf numFmtId="0" fontId="11" fillId="17" borderId="11" xfId="0" applyFont="1" applyFill="1" applyBorder="1" applyAlignment="1">
      <alignment horizontal="center" vertical="center"/>
    </xf>
    <xf numFmtId="0" fontId="11" fillId="17" borderId="36" xfId="0" applyFont="1" applyFill="1" applyBorder="1" applyAlignment="1">
      <alignment horizontal="center" vertical="center"/>
    </xf>
    <xf numFmtId="0" fontId="11" fillId="17" borderId="26" xfId="0" applyFont="1" applyFill="1" applyBorder="1" applyAlignment="1">
      <alignment horizontal="center" vertical="center"/>
    </xf>
    <xf numFmtId="0" fontId="11" fillId="17" borderId="11" xfId="0" applyFont="1" applyFill="1" applyBorder="1" applyAlignment="1">
      <alignment horizontal="center" vertical="center" wrapText="1"/>
    </xf>
    <xf numFmtId="49" fontId="5" fillId="0" borderId="1" xfId="10" applyNumberFormat="1" applyFont="1" applyBorder="1" applyAlignment="1">
      <alignment horizontal="center" vertical="center"/>
    </xf>
    <xf numFmtId="1" fontId="5" fillId="0" borderId="1" xfId="10" applyNumberFormat="1" applyFont="1" applyBorder="1" applyAlignment="1">
      <alignment horizontal="center" vertical="center"/>
    </xf>
    <xf numFmtId="0" fontId="12" fillId="18" borderId="7" xfId="0" applyFont="1" applyFill="1" applyBorder="1" applyAlignment="1">
      <alignment horizontal="center" vertical="center"/>
    </xf>
    <xf numFmtId="0" fontId="12" fillId="18" borderId="7" xfId="0" applyFont="1" applyFill="1" applyBorder="1" applyAlignment="1">
      <alignment horizontal="center" vertical="center" wrapText="1"/>
    </xf>
    <xf numFmtId="9" fontId="5" fillId="19" borderId="1" xfId="10" applyFont="1" applyFill="1" applyBorder="1" applyAlignment="1">
      <alignment horizontal="center" vertical="center"/>
    </xf>
    <xf numFmtId="0" fontId="0" fillId="19" borderId="11" xfId="0" applyFill="1" applyBorder="1" applyAlignment="1">
      <alignment horizontal="center" vertical="center"/>
    </xf>
    <xf numFmtId="0" fontId="0" fillId="6" borderId="11" xfId="0" applyFill="1" applyBorder="1" applyAlignment="1">
      <alignment horizontal="center" vertical="center" wrapText="1"/>
    </xf>
    <xf numFmtId="0" fontId="0" fillId="19" borderId="11" xfId="0" applyFill="1" applyBorder="1" applyAlignment="1">
      <alignment horizontal="center" vertical="center" wrapText="1"/>
    </xf>
    <xf numFmtId="0" fontId="5" fillId="10" borderId="3" xfId="0" applyFont="1" applyFill="1" applyBorder="1" applyAlignment="1">
      <alignment horizontal="center" vertical="center" wrapText="1"/>
    </xf>
    <xf numFmtId="0" fontId="0" fillId="16" borderId="39" xfId="0" applyFill="1" applyBorder="1" applyAlignment="1">
      <alignment horizontal="center" vertical="center" wrapText="1"/>
    </xf>
    <xf numFmtId="0" fontId="0" fillId="16" borderId="11" xfId="0" applyFill="1" applyBorder="1" applyAlignment="1">
      <alignment horizontal="center" vertical="center" wrapText="1"/>
    </xf>
    <xf numFmtId="0" fontId="0" fillId="0" borderId="0" xfId="13" applyFont="1"/>
    <xf numFmtId="0" fontId="11" fillId="0" borderId="0" xfId="13" applyFont="1"/>
    <xf numFmtId="0" fontId="0" fillId="0" borderId="11" xfId="13" applyFont="1" applyBorder="1"/>
    <xf numFmtId="0" fontId="0" fillId="0" borderId="11" xfId="13" applyFont="1" applyBorder="1" applyAlignment="1">
      <alignment horizontal="center"/>
    </xf>
    <xf numFmtId="0" fontId="0" fillId="0" borderId="39" xfId="13" applyFont="1" applyBorder="1" applyAlignment="1">
      <alignment horizontal="center"/>
    </xf>
    <xf numFmtId="0" fontId="31" fillId="6" borderId="1" xfId="0" applyFont="1" applyFill="1" applyBorder="1" applyAlignment="1">
      <alignment vertical="center" wrapText="1"/>
    </xf>
    <xf numFmtId="0" fontId="31"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6" xfId="0" applyFont="1" applyFill="1" applyBorder="1" applyAlignment="1">
      <alignment horizontal="center" vertical="center" wrapText="1"/>
    </xf>
    <xf numFmtId="9" fontId="5" fillId="6" borderId="1" xfId="10" applyFont="1" applyFill="1" applyBorder="1" applyAlignment="1">
      <alignment horizontal="center" vertical="center"/>
    </xf>
    <xf numFmtId="10" fontId="0" fillId="6" borderId="0" xfId="0" applyNumberFormat="1" applyFill="1" applyAlignment="1">
      <alignment horizontal="center" vertical="center"/>
    </xf>
    <xf numFmtId="9" fontId="11" fillId="6" borderId="1" xfId="0" applyNumberFormat="1" applyFont="1" applyFill="1" applyBorder="1" applyAlignment="1">
      <alignment horizontal="center" vertical="center"/>
    </xf>
    <xf numFmtId="0" fontId="25" fillId="6" borderId="0" xfId="0" applyFont="1" applyFill="1"/>
    <xf numFmtId="0" fontId="5" fillId="16" borderId="32" xfId="0" applyFont="1" applyFill="1" applyBorder="1" applyAlignment="1">
      <alignment horizontal="center" vertical="center" wrapText="1"/>
    </xf>
    <xf numFmtId="0" fontId="33" fillId="8" borderId="1" xfId="0" applyFont="1" applyFill="1" applyBorder="1" applyAlignment="1">
      <alignment vertical="center" wrapText="1"/>
    </xf>
    <xf numFmtId="0" fontId="34" fillId="8" borderId="1" xfId="0" applyFont="1" applyFill="1" applyBorder="1" applyAlignment="1">
      <alignment vertical="center" wrapText="1"/>
    </xf>
    <xf numFmtId="0" fontId="34" fillId="8" borderId="1" xfId="0" applyFont="1" applyFill="1" applyBorder="1" applyAlignment="1">
      <alignment horizontal="justify" vertical="center" wrapText="1"/>
    </xf>
    <xf numFmtId="0" fontId="11" fillId="0" borderId="0" xfId="13" applyFont="1" applyAlignment="1">
      <alignment horizontal="center"/>
    </xf>
    <xf numFmtId="0" fontId="11" fillId="0" borderId="26" xfId="13" applyFont="1" applyBorder="1" applyAlignment="1">
      <alignment horizontal="center" vertical="center"/>
    </xf>
    <xf numFmtId="0" fontId="11" fillId="0" borderId="11" xfId="13" applyFont="1" applyBorder="1" applyAlignment="1">
      <alignment horizontal="center" vertical="center" wrapText="1"/>
    </xf>
    <xf numFmtId="0" fontId="11" fillId="0" borderId="11" xfId="13" applyFont="1" applyBorder="1" applyAlignment="1">
      <alignment horizontal="center" vertical="center"/>
    </xf>
    <xf numFmtId="0" fontId="11" fillId="0" borderId="0" xfId="13" applyFont="1" applyAlignment="1">
      <alignment horizontal="center" vertical="center"/>
    </xf>
    <xf numFmtId="0" fontId="11" fillId="0" borderId="0" xfId="13" applyFont="1" applyAlignment="1">
      <alignment horizontal="right"/>
    </xf>
    <xf numFmtId="0" fontId="11" fillId="0" borderId="27" xfId="13" applyFont="1" applyBorder="1" applyAlignment="1">
      <alignment horizontal="center"/>
    </xf>
    <xf numFmtId="1" fontId="11" fillId="0" borderId="27" xfId="13" applyNumberFormat="1" applyFont="1" applyBorder="1" applyAlignment="1">
      <alignment horizontal="center"/>
    </xf>
    <xf numFmtId="1" fontId="11" fillId="0" borderId="11" xfId="13" applyNumberFormat="1" applyFont="1" applyBorder="1" applyAlignment="1">
      <alignment horizontal="center"/>
    </xf>
    <xf numFmtId="0" fontId="5" fillId="8" borderId="0" xfId="0" applyFont="1" applyFill="1" applyAlignment="1">
      <alignment horizontal="center" vertical="center" wrapText="1"/>
    </xf>
    <xf numFmtId="0" fontId="5" fillId="8" borderId="1" xfId="0" applyFont="1" applyFill="1" applyBorder="1" applyAlignment="1">
      <alignment vertical="center" wrapText="1"/>
    </xf>
    <xf numFmtId="0" fontId="36" fillId="8" borderId="1" xfId="0" applyFont="1" applyFill="1" applyBorder="1" applyAlignment="1">
      <alignment horizontal="center" vertical="center" wrapText="1"/>
    </xf>
    <xf numFmtId="14" fontId="5" fillId="8"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1" xfId="0" applyFont="1" applyFill="1" applyBorder="1" applyAlignment="1">
      <alignment horizontal="justify" vertical="center" wrapText="1"/>
    </xf>
    <xf numFmtId="14" fontId="36" fillId="8"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wrapText="1"/>
    </xf>
    <xf numFmtId="166" fontId="36" fillId="0" borderId="1" xfId="0" applyNumberFormat="1" applyFont="1" applyBorder="1" applyAlignment="1">
      <alignment horizontal="center" vertical="center" wrapText="1"/>
    </xf>
    <xf numFmtId="14" fontId="36" fillId="8" borderId="6" xfId="0" applyNumberFormat="1" applyFont="1" applyFill="1" applyBorder="1" applyAlignment="1">
      <alignment horizontal="center" vertical="center" wrapText="1"/>
    </xf>
    <xf numFmtId="166" fontId="36" fillId="8" borderId="6" xfId="0" applyNumberFormat="1" applyFont="1" applyFill="1" applyBorder="1" applyAlignment="1">
      <alignment horizontal="center" vertical="center" wrapText="1"/>
    </xf>
    <xf numFmtId="0" fontId="5" fillId="0" borderId="0" xfId="0" applyFont="1" applyAlignment="1">
      <alignment horizontal="center" vertical="center" wrapText="1"/>
    </xf>
    <xf numFmtId="0" fontId="5" fillId="8" borderId="0" xfId="0" applyFont="1" applyFill="1"/>
    <xf numFmtId="0" fontId="5" fillId="0" borderId="0" xfId="0" applyFont="1"/>
    <xf numFmtId="0" fontId="9" fillId="13" borderId="7" xfId="0" applyFont="1" applyFill="1" applyBorder="1" applyAlignment="1">
      <alignment horizontal="center" vertical="center"/>
    </xf>
    <xf numFmtId="0" fontId="9" fillId="13" borderId="13" xfId="0" applyFont="1" applyFill="1" applyBorder="1" applyAlignment="1">
      <alignment horizontal="center" vertical="center"/>
    </xf>
    <xf numFmtId="0" fontId="9" fillId="13" borderId="8" xfId="0" applyFont="1" applyFill="1" applyBorder="1" applyAlignment="1">
      <alignment horizontal="center" vertical="center" wrapText="1"/>
    </xf>
    <xf numFmtId="0" fontId="9" fillId="13" borderId="15" xfId="0" applyFont="1" applyFill="1" applyBorder="1" applyAlignment="1">
      <alignment horizontal="center" vertical="center" wrapText="1"/>
    </xf>
    <xf numFmtId="0" fontId="5" fillId="0" borderId="27" xfId="0" applyFont="1" applyBorder="1" applyAlignment="1">
      <alignment horizontal="left" vertical="top" wrapText="1"/>
    </xf>
    <xf numFmtId="0" fontId="5" fillId="0" borderId="11" xfId="0" applyFont="1" applyBorder="1" applyAlignment="1">
      <alignment horizontal="center" vertical="center" wrapText="1"/>
    </xf>
    <xf numFmtId="0" fontId="5" fillId="0" borderId="2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 xfId="0" applyFont="1" applyBorder="1" applyAlignment="1">
      <alignment horizontal="justify" vertical="center" wrapText="1"/>
    </xf>
    <xf numFmtId="0" fontId="13" fillId="0" borderId="6" xfId="0" applyFont="1" applyBorder="1" applyAlignment="1">
      <alignment horizontal="left" vertical="top" wrapText="1"/>
    </xf>
    <xf numFmtId="9" fontId="5" fillId="0" borderId="0" xfId="11" applyFont="1"/>
    <xf numFmtId="0" fontId="37" fillId="7" borderId="1"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9" fillId="20" borderId="1" xfId="0" applyFont="1" applyFill="1" applyBorder="1" applyAlignment="1">
      <alignment horizontal="center" vertical="center" wrapText="1"/>
    </xf>
    <xf numFmtId="0" fontId="5" fillId="0" borderId="12" xfId="0" applyFont="1" applyBorder="1" applyAlignment="1">
      <alignment horizontal="justify" vertical="center" wrapText="1"/>
    </xf>
    <xf numFmtId="9" fontId="5" fillId="21" borderId="1" xfId="11" applyFont="1" applyFill="1" applyBorder="1" applyAlignment="1">
      <alignment horizontal="left" vertical="center" wrapText="1"/>
    </xf>
    <xf numFmtId="0" fontId="5" fillId="21" borderId="12" xfId="0" applyFont="1" applyFill="1" applyBorder="1" applyAlignment="1">
      <alignment wrapText="1"/>
    </xf>
    <xf numFmtId="0" fontId="5" fillId="0" borderId="1" xfId="0" applyFont="1" applyBorder="1" applyAlignment="1">
      <alignment horizontal="center" vertical="center"/>
    </xf>
    <xf numFmtId="9" fontId="5" fillId="0" borderId="1" xfId="10" applyFont="1" applyBorder="1" applyAlignment="1">
      <alignment horizontal="justify" vertical="center" wrapText="1"/>
    </xf>
    <xf numFmtId="0" fontId="13" fillId="8" borderId="12" xfId="0" applyFont="1" applyFill="1" applyBorder="1" applyAlignment="1">
      <alignment horizontal="justify" vertical="center" wrapText="1"/>
    </xf>
    <xf numFmtId="0" fontId="12" fillId="12" borderId="7" xfId="0" applyFont="1" applyFill="1" applyBorder="1" applyAlignment="1">
      <alignment horizontal="center" vertical="center" wrapText="1"/>
    </xf>
    <xf numFmtId="0" fontId="29" fillId="0" borderId="6" xfId="0" applyFont="1" applyBorder="1" applyAlignment="1">
      <alignment horizontal="justify" vertical="center"/>
    </xf>
    <xf numFmtId="0" fontId="29" fillId="0" borderId="33" xfId="0" applyFont="1" applyBorder="1" applyAlignment="1">
      <alignment horizontal="justify" vertical="center"/>
    </xf>
    <xf numFmtId="0" fontId="29" fillId="0" borderId="2" xfId="0" applyFont="1" applyBorder="1" applyAlignment="1">
      <alignment horizontal="justify" vertical="center"/>
    </xf>
    <xf numFmtId="0" fontId="30" fillId="0" borderId="1" xfId="0" applyFont="1" applyBorder="1" applyAlignment="1">
      <alignment horizontal="justify"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0" fillId="15" borderId="28" xfId="0" applyFill="1" applyBorder="1" applyAlignment="1">
      <alignment horizontal="center" vertical="center" wrapText="1"/>
    </xf>
    <xf numFmtId="0" fontId="12" fillId="13" borderId="7" xfId="0" applyFont="1" applyFill="1" applyBorder="1" applyAlignment="1">
      <alignment horizontal="center" vertical="center" wrapText="1"/>
    </xf>
    <xf numFmtId="0" fontId="12" fillId="12" borderId="8"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12" fillId="12" borderId="7" xfId="0" applyFont="1" applyFill="1" applyBorder="1" applyAlignment="1">
      <alignment horizontal="center" vertical="center"/>
    </xf>
    <xf numFmtId="0" fontId="11" fillId="0" borderId="0" xfId="13" applyFont="1" applyAlignment="1">
      <alignment horizontal="center"/>
    </xf>
    <xf numFmtId="0" fontId="30" fillId="0" borderId="6" xfId="0" applyFont="1" applyBorder="1" applyAlignment="1">
      <alignment horizontal="justify" vertical="center"/>
    </xf>
    <xf numFmtId="0" fontId="30" fillId="0" borderId="33" xfId="0" applyFont="1" applyBorder="1" applyAlignment="1">
      <alignment horizontal="justify" vertical="center"/>
    </xf>
    <xf numFmtId="0" fontId="30" fillId="0" borderId="2" xfId="0" applyFont="1" applyBorder="1" applyAlignment="1">
      <alignment horizontal="justify" vertical="center"/>
    </xf>
    <xf numFmtId="0" fontId="17" fillId="13" borderId="23" xfId="0" applyFont="1" applyFill="1" applyBorder="1" applyAlignment="1">
      <alignment horizontal="center" vertical="center" wrapText="1"/>
    </xf>
    <xf numFmtId="0" fontId="17" fillId="13" borderId="24" xfId="0" applyFont="1" applyFill="1" applyBorder="1" applyAlignment="1">
      <alignment horizontal="center" vertical="center" wrapText="1"/>
    </xf>
    <xf numFmtId="0" fontId="17" fillId="13" borderId="6" xfId="0" applyFont="1" applyFill="1" applyBorder="1" applyAlignment="1">
      <alignment horizontal="center" vertical="center" wrapText="1"/>
    </xf>
    <xf numFmtId="0" fontId="17" fillId="13" borderId="2" xfId="0" applyFont="1" applyFill="1" applyBorder="1" applyAlignment="1">
      <alignment horizontal="center" vertical="center" wrapText="1"/>
    </xf>
    <xf numFmtId="0" fontId="16" fillId="13" borderId="7" xfId="0" applyFont="1" applyFill="1" applyBorder="1" applyAlignment="1">
      <alignment horizontal="center" vertical="center" wrapText="1"/>
    </xf>
    <xf numFmtId="0" fontId="16" fillId="13" borderId="8" xfId="0" applyFont="1" applyFill="1" applyBorder="1" applyAlignment="1">
      <alignment horizontal="center" vertical="center" wrapText="1"/>
    </xf>
    <xf numFmtId="0" fontId="16" fillId="13" borderId="9" xfId="0" applyFont="1" applyFill="1" applyBorder="1" applyAlignment="1">
      <alignment horizontal="center" vertical="center" wrapText="1"/>
    </xf>
    <xf numFmtId="0" fontId="16" fillId="13" borderId="10" xfId="0" applyFont="1" applyFill="1" applyBorder="1" applyAlignment="1">
      <alignment horizontal="center" vertical="center" wrapText="1"/>
    </xf>
    <xf numFmtId="0" fontId="20" fillId="14" borderId="1" xfId="0" applyFont="1" applyFill="1" applyBorder="1" applyAlignment="1">
      <alignment horizontal="center" vertical="center" wrapText="1"/>
    </xf>
    <xf numFmtId="9" fontId="24" fillId="14" borderId="28" xfId="0" applyNumberFormat="1" applyFont="1" applyFill="1" applyBorder="1" applyAlignment="1">
      <alignment horizontal="center" vertical="center" wrapText="1"/>
    </xf>
    <xf numFmtId="9" fontId="24" fillId="14" borderId="0" xfId="0" applyNumberFormat="1" applyFont="1" applyFill="1" applyAlignment="1">
      <alignment horizontal="center" vertical="center" wrapText="1"/>
    </xf>
    <xf numFmtId="9" fontId="24" fillId="14" borderId="21" xfId="0" applyNumberFormat="1" applyFont="1" applyFill="1" applyBorder="1" applyAlignment="1">
      <alignment horizontal="center" vertical="center" wrapText="1"/>
    </xf>
    <xf numFmtId="0" fontId="0" fillId="15" borderId="0" xfId="0" applyFill="1" applyAlignment="1">
      <alignment horizontal="center" vertical="center" wrapText="1"/>
    </xf>
    <xf numFmtId="0" fontId="0" fillId="15" borderId="0" xfId="0" applyFill="1" applyAlignment="1">
      <alignment horizontal="center" vertical="center"/>
    </xf>
    <xf numFmtId="0" fontId="17" fillId="13" borderId="35" xfId="0" applyFont="1" applyFill="1" applyBorder="1" applyAlignment="1">
      <alignment horizontal="center" vertical="center" wrapText="1"/>
    </xf>
    <xf numFmtId="0" fontId="17" fillId="13" borderId="37" xfId="0" applyFont="1" applyFill="1" applyBorder="1" applyAlignment="1">
      <alignment horizontal="center" vertical="center" wrapText="1"/>
    </xf>
    <xf numFmtId="0" fontId="17" fillId="13" borderId="36" xfId="0" applyFont="1" applyFill="1" applyBorder="1" applyAlignment="1">
      <alignment horizontal="center" vertical="center" wrapText="1"/>
    </xf>
    <xf numFmtId="0" fontId="17" fillId="13" borderId="38" xfId="0" applyFont="1" applyFill="1" applyBorder="1" applyAlignment="1">
      <alignment horizontal="center" vertical="center" wrapText="1"/>
    </xf>
    <xf numFmtId="0" fontId="11" fillId="0" borderId="0" xfId="0" applyFont="1" applyAlignment="1">
      <alignment horizontal="center" vertical="center"/>
    </xf>
    <xf numFmtId="0" fontId="9" fillId="13" borderId="7"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3" borderId="5" xfId="0" applyFont="1" applyFill="1" applyBorder="1" applyAlignment="1">
      <alignment horizontal="center" vertical="center" wrapText="1"/>
    </xf>
    <xf numFmtId="0" fontId="9" fillId="13" borderId="8" xfId="0" applyFont="1" applyFill="1" applyBorder="1" applyAlignment="1">
      <alignment horizontal="center" vertical="center" wrapText="1"/>
    </xf>
    <xf numFmtId="0" fontId="9" fillId="13" borderId="19" xfId="0" applyFont="1" applyFill="1" applyBorder="1" applyAlignment="1">
      <alignment horizontal="center" vertical="center" wrapText="1"/>
    </xf>
    <xf numFmtId="0" fontId="9" fillId="13" borderId="21" xfId="0" applyFont="1" applyFill="1" applyBorder="1" applyAlignment="1">
      <alignment horizontal="center" vertical="center" wrapText="1"/>
    </xf>
    <xf numFmtId="0" fontId="9" fillId="13" borderId="12" xfId="0" applyFont="1" applyFill="1" applyBorder="1" applyAlignment="1">
      <alignment horizontal="center" vertical="center" wrapText="1"/>
    </xf>
    <xf numFmtId="0" fontId="9" fillId="13" borderId="34" xfId="0" applyFont="1" applyFill="1" applyBorder="1" applyAlignment="1">
      <alignment horizontal="center" vertical="center" wrapText="1"/>
    </xf>
    <xf numFmtId="0" fontId="9" fillId="13" borderId="13" xfId="0" applyFont="1" applyFill="1" applyBorder="1" applyAlignment="1">
      <alignment horizontal="center" vertical="center"/>
    </xf>
    <xf numFmtId="0" fontId="9" fillId="13" borderId="25" xfId="0" applyFont="1" applyFill="1" applyBorder="1" applyAlignment="1">
      <alignment horizontal="center" vertical="center"/>
    </xf>
    <xf numFmtId="0" fontId="9" fillId="13" borderId="14" xfId="0" applyFont="1" applyFill="1" applyBorder="1" applyAlignment="1">
      <alignment horizontal="center" vertical="center" wrapText="1"/>
    </xf>
    <xf numFmtId="0" fontId="9" fillId="13" borderId="16" xfId="0" applyFont="1" applyFill="1" applyBorder="1" applyAlignment="1">
      <alignment horizontal="center" vertical="center" wrapText="1"/>
    </xf>
    <xf numFmtId="0" fontId="9" fillId="13" borderId="17" xfId="0" applyFont="1" applyFill="1" applyBorder="1" applyAlignment="1">
      <alignment horizontal="center" vertical="center" wrapText="1"/>
    </xf>
    <xf numFmtId="0" fontId="35" fillId="0" borderId="6" xfId="0" applyFont="1" applyBorder="1" applyAlignment="1">
      <alignment horizontal="justify" vertical="center"/>
    </xf>
    <xf numFmtId="0" fontId="35" fillId="0" borderId="33" xfId="0" applyFont="1" applyBorder="1" applyAlignment="1">
      <alignment horizontal="justify" vertical="center"/>
    </xf>
    <xf numFmtId="0" fontId="35" fillId="0" borderId="2" xfId="0" applyFont="1" applyBorder="1" applyAlignment="1">
      <alignment horizontal="justify" vertical="center"/>
    </xf>
    <xf numFmtId="0" fontId="36" fillId="0" borderId="6" xfId="0" applyFont="1" applyBorder="1" applyAlignment="1">
      <alignment horizontal="justify" vertical="center"/>
    </xf>
    <xf numFmtId="0" fontId="36" fillId="0" borderId="33" xfId="0" applyFont="1" applyBorder="1" applyAlignment="1">
      <alignment horizontal="justify" vertical="center"/>
    </xf>
    <xf numFmtId="0" fontId="36" fillId="0" borderId="2" xfId="0" applyFont="1" applyBorder="1" applyAlignment="1">
      <alignment horizontal="justify"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9" fontId="5" fillId="8" borderId="1" xfId="10" applyFont="1" applyFill="1" applyBorder="1" applyAlignment="1">
      <alignment horizontal="justify" vertical="center" wrapText="1"/>
    </xf>
  </cellXfs>
  <cellStyles count="14">
    <cellStyle name="Hyperlink" xfId="12" xr:uid="{00000000-000B-0000-0000-000008000000}"/>
    <cellStyle name="Millares 2" xfId="1" xr:uid="{00000000-0005-0000-0000-000000000000}"/>
    <cellStyle name="Millares 2 2" xfId="7" xr:uid="{00000000-0005-0000-0000-000001000000}"/>
    <cellStyle name="Moneda 2" xfId="2" xr:uid="{00000000-0005-0000-0000-000002000000}"/>
    <cellStyle name="Moneda 2 2" xfId="8" xr:uid="{00000000-0005-0000-0000-000003000000}"/>
    <cellStyle name="Normal" xfId="0" builtinId="0"/>
    <cellStyle name="Normal 2" xfId="3" xr:uid="{00000000-0005-0000-0000-000005000000}"/>
    <cellStyle name="Normal 2 2" xfId="13" xr:uid="{35CCE07B-E59C-4E25-8C59-3FB097525A95}"/>
    <cellStyle name="Normal 3" xfId="6" xr:uid="{00000000-0005-0000-0000-000006000000}"/>
    <cellStyle name="Porcentaje" xfId="11" builtinId="5"/>
    <cellStyle name="Porcentaje 2" xfId="10" xr:uid="{00000000-0005-0000-0000-000008000000}"/>
    <cellStyle name="Porcentual 2" xfId="4" xr:uid="{00000000-0005-0000-0000-000009000000}"/>
    <cellStyle name="Porcentual 2 2" xfId="9" xr:uid="{00000000-0005-0000-0000-00000A000000}"/>
    <cellStyle name="Porcentual 3" xfId="5" xr:uid="{00000000-0005-0000-0000-00000B000000}"/>
  </cellStyles>
  <dxfs count="0"/>
  <tableStyles count="1" defaultTableStyle="TableStyleMedium9" defaultPivotStyle="PivotStyleLight16">
    <tableStyle name="Invisible" pivot="0" table="0" count="0" xr9:uid="{21643351-96BE-4594-95CE-026ABD4441FB}"/>
  </tableStyles>
  <colors>
    <mruColors>
      <color rgb="FF003399"/>
      <color rgb="FF00F000"/>
      <color rgb="FFF7B6AB"/>
      <color rgb="FF0033CC"/>
      <color rgb="FF862633"/>
      <color rgb="FFFF66CC"/>
      <color rgb="FF008080"/>
      <color rgb="FF3366CC"/>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223242</xdr:colOff>
      <xdr:row>0</xdr:row>
      <xdr:rowOff>0</xdr:rowOff>
    </xdr:from>
    <xdr:to>
      <xdr:col>0</xdr:col>
      <xdr:colOff>1368618</xdr:colOff>
      <xdr:row>1</xdr:row>
      <xdr:rowOff>169664</xdr:rowOff>
    </xdr:to>
    <xdr:pic>
      <xdr:nvPicPr>
        <xdr:cNvPr id="7" name="Imagen 1921705942">
          <a:extLst>
            <a:ext uri="{FF2B5EF4-FFF2-40B4-BE49-F238E27FC236}">
              <a16:creationId xmlns:a16="http://schemas.microsoft.com/office/drawing/2014/main" id="{D10BCF71-9B4F-4FE4-A1E2-CAA2A8378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242" y="0"/>
          <a:ext cx="1145376"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N22"/>
  <sheetViews>
    <sheetView showGridLines="0" topLeftCell="A9" zoomScale="70" zoomScaleNormal="70" zoomScalePageLayoutView="90" workbookViewId="0">
      <selection activeCell="A22" sqref="A22"/>
    </sheetView>
  </sheetViews>
  <sheetFormatPr baseColWidth="10" defaultColWidth="16.5703125" defaultRowHeight="18"/>
  <cols>
    <col min="1" max="1" width="27.7109375" style="15" customWidth="1"/>
    <col min="2" max="2" width="37.42578125" style="23" customWidth="1"/>
    <col min="3" max="3" width="34.5703125" style="15" customWidth="1"/>
    <col min="4" max="9" width="16.5703125" style="15"/>
    <col min="10" max="11" width="0" style="15" hidden="1" customWidth="1"/>
    <col min="12" max="13" width="16.5703125" style="15"/>
    <col min="14" max="14" width="0" style="10" hidden="1" customWidth="1"/>
    <col min="15" max="16384" width="16.5703125" style="10"/>
  </cols>
  <sheetData>
    <row r="1" spans="1:14" ht="50.25" customHeight="1" thickBot="1">
      <c r="N1" s="15"/>
    </row>
    <row r="2" spans="1:14" ht="51" customHeight="1" thickBot="1">
      <c r="A2" s="186" t="s">
        <v>0</v>
      </c>
      <c r="B2" s="187"/>
      <c r="C2" s="187"/>
      <c r="D2" s="187"/>
      <c r="E2" s="187"/>
      <c r="F2" s="187"/>
      <c r="G2" s="187"/>
      <c r="H2" s="187"/>
      <c r="I2" s="187"/>
      <c r="J2" s="187"/>
      <c r="K2" s="187"/>
      <c r="L2" s="187"/>
      <c r="M2" s="188"/>
      <c r="N2" s="15"/>
    </row>
    <row r="3" spans="1:14" ht="18.75">
      <c r="A3" s="190" t="s">
        <v>1</v>
      </c>
      <c r="B3" s="190" t="s">
        <v>2</v>
      </c>
      <c r="C3" s="181" t="s">
        <v>3</v>
      </c>
      <c r="D3" s="181" t="s">
        <v>4</v>
      </c>
      <c r="E3" s="181" t="s">
        <v>5</v>
      </c>
      <c r="F3" s="181" t="s">
        <v>6</v>
      </c>
      <c r="G3" s="181" t="s">
        <v>7</v>
      </c>
      <c r="H3" s="193" t="s">
        <v>8</v>
      </c>
      <c r="I3" s="193"/>
      <c r="J3" s="181" t="s">
        <v>9</v>
      </c>
      <c r="K3" s="181"/>
      <c r="L3" s="181"/>
      <c r="M3" s="181"/>
      <c r="N3" s="15"/>
    </row>
    <row r="4" spans="1:14" ht="18.75">
      <c r="A4" s="190"/>
      <c r="B4" s="190"/>
      <c r="C4" s="181"/>
      <c r="D4" s="181"/>
      <c r="E4" s="181"/>
      <c r="F4" s="181"/>
      <c r="G4" s="181"/>
      <c r="H4" s="191" t="s">
        <v>10</v>
      </c>
      <c r="I4" s="191" t="s">
        <v>11</v>
      </c>
      <c r="J4" s="66" t="s">
        <v>12</v>
      </c>
      <c r="K4" s="111" t="s">
        <v>13</v>
      </c>
      <c r="L4" s="66" t="s">
        <v>14</v>
      </c>
      <c r="M4" s="66" t="s">
        <v>15</v>
      </c>
      <c r="N4" s="15"/>
    </row>
    <row r="5" spans="1:14" ht="27.6" customHeight="1">
      <c r="A5" s="190"/>
      <c r="B5" s="190"/>
      <c r="C5" s="181"/>
      <c r="D5" s="181"/>
      <c r="E5" s="181"/>
      <c r="F5" s="181"/>
      <c r="G5" s="181"/>
      <c r="H5" s="192"/>
      <c r="I5" s="192"/>
      <c r="J5" s="65" t="s">
        <v>16</v>
      </c>
      <c r="K5" s="112" t="s">
        <v>16</v>
      </c>
      <c r="L5" s="65" t="s">
        <v>16</v>
      </c>
      <c r="M5" s="65" t="s">
        <v>16</v>
      </c>
      <c r="N5" s="15"/>
    </row>
    <row r="6" spans="1:14" ht="75">
      <c r="A6" s="182" t="s">
        <v>17</v>
      </c>
      <c r="B6" s="185" t="s">
        <v>18</v>
      </c>
      <c r="C6" s="67" t="s">
        <v>19</v>
      </c>
      <c r="D6" s="68" t="s">
        <v>20</v>
      </c>
      <c r="E6" s="68" t="s">
        <v>21</v>
      </c>
      <c r="F6" s="68" t="s">
        <v>21</v>
      </c>
      <c r="G6" s="68" t="s">
        <v>22</v>
      </c>
      <c r="H6" s="69">
        <v>45689</v>
      </c>
      <c r="I6" s="69">
        <v>45747</v>
      </c>
      <c r="J6" s="61">
        <v>1</v>
      </c>
      <c r="K6" s="45"/>
      <c r="L6" s="110"/>
      <c r="M6" s="26"/>
      <c r="N6" s="57">
        <f>J6+K6+L6+M6</f>
        <v>1</v>
      </c>
    </row>
    <row r="7" spans="1:14" s="15" customFormat="1" ht="75">
      <c r="A7" s="183"/>
      <c r="B7" s="185"/>
      <c r="C7" s="67" t="s">
        <v>23</v>
      </c>
      <c r="D7" s="70" t="s">
        <v>24</v>
      </c>
      <c r="E7" s="70" t="s">
        <v>21</v>
      </c>
      <c r="F7" s="70" t="s">
        <v>21</v>
      </c>
      <c r="G7" s="68" t="s">
        <v>22</v>
      </c>
      <c r="H7" s="69">
        <v>45689</v>
      </c>
      <c r="I7" s="69">
        <v>45747</v>
      </c>
      <c r="J7" s="61">
        <v>1</v>
      </c>
      <c r="K7" s="46"/>
      <c r="L7" s="61"/>
      <c r="M7" s="61"/>
      <c r="N7" s="57">
        <f t="shared" ref="N7:N20" si="0">J7+K7+L7+M7</f>
        <v>1</v>
      </c>
    </row>
    <row r="8" spans="1:14" ht="90">
      <c r="A8" s="183"/>
      <c r="B8" s="185"/>
      <c r="C8" s="135" t="s">
        <v>25</v>
      </c>
      <c r="D8" s="70" t="s">
        <v>26</v>
      </c>
      <c r="E8" s="70" t="s">
        <v>27</v>
      </c>
      <c r="F8" s="70" t="s">
        <v>28</v>
      </c>
      <c r="G8" s="70" t="s">
        <v>29</v>
      </c>
      <c r="H8" s="69">
        <v>45748</v>
      </c>
      <c r="I8" s="69">
        <v>46022</v>
      </c>
      <c r="J8" s="61"/>
      <c r="K8" s="46">
        <v>0.4</v>
      </c>
      <c r="L8" s="61">
        <v>0.3</v>
      </c>
      <c r="M8" s="48">
        <v>0.3</v>
      </c>
      <c r="N8" s="57">
        <f>J8+K8+L8+M8</f>
        <v>1</v>
      </c>
    </row>
    <row r="9" spans="1:14" ht="90">
      <c r="A9" s="184"/>
      <c r="B9" s="185"/>
      <c r="C9" s="73" t="s">
        <v>30</v>
      </c>
      <c r="D9" s="70" t="s">
        <v>31</v>
      </c>
      <c r="E9" s="70" t="s">
        <v>21</v>
      </c>
      <c r="F9" s="70" t="s">
        <v>21</v>
      </c>
      <c r="G9" s="70" t="s">
        <v>22</v>
      </c>
      <c r="H9" s="69">
        <v>46023</v>
      </c>
      <c r="I9" s="69">
        <v>46112</v>
      </c>
      <c r="J9" s="88"/>
      <c r="K9" s="113"/>
      <c r="L9" s="88"/>
      <c r="M9" s="89"/>
      <c r="N9" s="90">
        <f t="shared" si="0"/>
        <v>0</v>
      </c>
    </row>
    <row r="10" spans="1:14" ht="120">
      <c r="A10" s="182" t="s">
        <v>32</v>
      </c>
      <c r="B10" s="185" t="s">
        <v>33</v>
      </c>
      <c r="C10" s="73" t="s">
        <v>34</v>
      </c>
      <c r="D10" s="70" t="s">
        <v>35</v>
      </c>
      <c r="E10" s="68" t="s">
        <v>21</v>
      </c>
      <c r="F10" s="70" t="s">
        <v>21</v>
      </c>
      <c r="G10" s="70" t="s">
        <v>22</v>
      </c>
      <c r="H10" s="71">
        <v>45689</v>
      </c>
      <c r="I10" s="71">
        <v>45747</v>
      </c>
      <c r="J10" s="61">
        <v>1</v>
      </c>
      <c r="K10" s="46"/>
      <c r="L10" s="61"/>
      <c r="M10" s="61"/>
      <c r="N10" s="57">
        <f t="shared" si="0"/>
        <v>1</v>
      </c>
    </row>
    <row r="11" spans="1:14" ht="94.5">
      <c r="A11" s="183"/>
      <c r="B11" s="185"/>
      <c r="C11" s="136" t="s">
        <v>36</v>
      </c>
      <c r="D11" s="70" t="s">
        <v>37</v>
      </c>
      <c r="E11" s="73" t="s">
        <v>27</v>
      </c>
      <c r="F11" s="73" t="s">
        <v>28</v>
      </c>
      <c r="G11" s="70" t="s">
        <v>29</v>
      </c>
      <c r="H11" s="72">
        <v>45748</v>
      </c>
      <c r="I11" s="72">
        <v>46022</v>
      </c>
      <c r="J11" s="61"/>
      <c r="K11" s="49" t="s">
        <v>38</v>
      </c>
      <c r="L11" s="109" t="s">
        <v>39</v>
      </c>
      <c r="M11" s="27">
        <v>0.3</v>
      </c>
      <c r="N11" s="57">
        <f t="shared" si="0"/>
        <v>1</v>
      </c>
    </row>
    <row r="12" spans="1:14" ht="90">
      <c r="A12" s="183"/>
      <c r="B12" s="185"/>
      <c r="C12" s="73" t="s">
        <v>40</v>
      </c>
      <c r="D12" s="70" t="s">
        <v>41</v>
      </c>
      <c r="E12" s="70" t="s">
        <v>21</v>
      </c>
      <c r="F12" s="70" t="s">
        <v>21</v>
      </c>
      <c r="G12" s="70" t="s">
        <v>22</v>
      </c>
      <c r="H12" s="69">
        <v>45748</v>
      </c>
      <c r="I12" s="69">
        <v>45838</v>
      </c>
      <c r="J12" s="109"/>
      <c r="K12" s="46">
        <v>1</v>
      </c>
      <c r="L12" s="61"/>
      <c r="M12" s="48"/>
      <c r="N12" s="57">
        <f t="shared" si="0"/>
        <v>1</v>
      </c>
    </row>
    <row r="13" spans="1:14" s="15" customFormat="1" ht="45">
      <c r="A13" s="184"/>
      <c r="B13" s="185"/>
      <c r="C13" s="73" t="s">
        <v>42</v>
      </c>
      <c r="D13" s="70" t="s">
        <v>41</v>
      </c>
      <c r="E13" s="70" t="s">
        <v>21</v>
      </c>
      <c r="F13" s="70" t="s">
        <v>21</v>
      </c>
      <c r="G13" s="70" t="s">
        <v>22</v>
      </c>
      <c r="H13" s="69">
        <v>45839</v>
      </c>
      <c r="I13" s="69">
        <v>46022</v>
      </c>
      <c r="J13" s="109"/>
      <c r="K13" s="61"/>
      <c r="L13" s="61">
        <v>0.5</v>
      </c>
      <c r="M13" s="48">
        <v>0.5</v>
      </c>
      <c r="N13" s="57">
        <f t="shared" si="0"/>
        <v>1</v>
      </c>
    </row>
    <row r="14" spans="1:14" ht="84" hidden="1" customHeight="1">
      <c r="A14" s="182" t="s">
        <v>43</v>
      </c>
      <c r="B14" s="182" t="s">
        <v>44</v>
      </c>
      <c r="C14" s="67" t="s">
        <v>45</v>
      </c>
      <c r="D14" s="70" t="s">
        <v>46</v>
      </c>
      <c r="E14" s="70" t="s">
        <v>47</v>
      </c>
      <c r="F14" s="70" t="s">
        <v>47</v>
      </c>
      <c r="G14" s="70" t="s">
        <v>22</v>
      </c>
      <c r="H14" s="69">
        <v>45689</v>
      </c>
      <c r="I14" s="69">
        <v>45747</v>
      </c>
      <c r="J14" s="109" t="s">
        <v>48</v>
      </c>
      <c r="K14" s="46"/>
      <c r="L14" s="61"/>
      <c r="M14" s="48"/>
      <c r="N14" s="57">
        <f t="shared" si="0"/>
        <v>1</v>
      </c>
    </row>
    <row r="15" spans="1:14" ht="84" hidden="1" customHeight="1">
      <c r="A15" s="183"/>
      <c r="B15" s="183"/>
      <c r="C15" s="67" t="s">
        <v>49</v>
      </c>
      <c r="D15" s="70" t="s">
        <v>50</v>
      </c>
      <c r="E15" s="70" t="s">
        <v>21</v>
      </c>
      <c r="F15" s="70" t="s">
        <v>21</v>
      </c>
      <c r="G15" s="70" t="s">
        <v>22</v>
      </c>
      <c r="H15" s="69">
        <v>45689</v>
      </c>
      <c r="I15" s="69">
        <v>45747</v>
      </c>
      <c r="J15" s="109" t="s">
        <v>48</v>
      </c>
      <c r="K15" s="46"/>
      <c r="L15" s="61"/>
      <c r="M15" s="48"/>
      <c r="N15" s="57">
        <f t="shared" si="0"/>
        <v>1</v>
      </c>
    </row>
    <row r="16" spans="1:14" ht="84" hidden="1" customHeight="1">
      <c r="A16" s="184"/>
      <c r="B16" s="184"/>
      <c r="C16" s="134" t="s">
        <v>51</v>
      </c>
      <c r="D16" s="70" t="s">
        <v>52</v>
      </c>
      <c r="E16" s="70" t="s">
        <v>27</v>
      </c>
      <c r="F16" s="70" t="s">
        <v>28</v>
      </c>
      <c r="G16" s="70" t="s">
        <v>29</v>
      </c>
      <c r="H16" s="71">
        <v>45748</v>
      </c>
      <c r="I16" s="74">
        <v>46022</v>
      </c>
      <c r="J16" s="109"/>
      <c r="K16" s="46">
        <v>0.5</v>
      </c>
      <c r="L16" s="61"/>
      <c r="M16" s="48">
        <v>0.5</v>
      </c>
      <c r="N16" s="57">
        <f t="shared" si="0"/>
        <v>1</v>
      </c>
    </row>
    <row r="17" spans="1:14" ht="60" hidden="1">
      <c r="A17" s="182" t="s">
        <v>53</v>
      </c>
      <c r="B17" s="182" t="s">
        <v>54</v>
      </c>
      <c r="C17" s="67" t="s">
        <v>55</v>
      </c>
      <c r="D17" s="70" t="s">
        <v>56</v>
      </c>
      <c r="E17" s="70" t="s">
        <v>47</v>
      </c>
      <c r="F17" s="70" t="s">
        <v>47</v>
      </c>
      <c r="G17" s="70" t="s">
        <v>22</v>
      </c>
      <c r="H17" s="71">
        <v>45689</v>
      </c>
      <c r="I17" s="71">
        <v>45746</v>
      </c>
      <c r="J17" s="109" t="s">
        <v>48</v>
      </c>
      <c r="K17" s="46"/>
      <c r="L17" s="61"/>
      <c r="M17" s="48"/>
      <c r="N17" s="57">
        <f t="shared" si="0"/>
        <v>1</v>
      </c>
    </row>
    <row r="18" spans="1:14" ht="117" hidden="1" customHeight="1">
      <c r="A18" s="183"/>
      <c r="B18" s="183"/>
      <c r="C18" s="67" t="s">
        <v>57</v>
      </c>
      <c r="D18" s="70" t="s">
        <v>50</v>
      </c>
      <c r="E18" s="70" t="s">
        <v>21</v>
      </c>
      <c r="F18" s="70" t="s">
        <v>21</v>
      </c>
      <c r="G18" s="70" t="s">
        <v>22</v>
      </c>
      <c r="H18" s="71">
        <v>45689</v>
      </c>
      <c r="I18" s="71">
        <v>45746</v>
      </c>
      <c r="J18" s="109" t="s">
        <v>48</v>
      </c>
      <c r="K18" s="46"/>
      <c r="L18" s="61"/>
      <c r="M18" s="48"/>
      <c r="N18" s="57">
        <f t="shared" si="0"/>
        <v>1</v>
      </c>
    </row>
    <row r="19" spans="1:14" ht="94.5" hidden="1">
      <c r="A19" s="183"/>
      <c r="B19" s="183"/>
      <c r="C19" s="134" t="s">
        <v>58</v>
      </c>
      <c r="D19" s="70" t="s">
        <v>52</v>
      </c>
      <c r="E19" s="70" t="s">
        <v>27</v>
      </c>
      <c r="F19" s="70" t="s">
        <v>28</v>
      </c>
      <c r="G19" s="70" t="s">
        <v>29</v>
      </c>
      <c r="H19" s="71">
        <v>45748</v>
      </c>
      <c r="I19" s="75">
        <v>46022</v>
      </c>
      <c r="J19" s="109"/>
      <c r="K19" s="46">
        <v>0.5</v>
      </c>
      <c r="L19" s="61"/>
      <c r="M19" s="48">
        <v>0.5</v>
      </c>
      <c r="N19" s="57">
        <f t="shared" si="0"/>
        <v>1</v>
      </c>
    </row>
    <row r="20" spans="1:14" ht="84" hidden="1" customHeight="1">
      <c r="A20" s="184"/>
      <c r="B20" s="184"/>
      <c r="C20" s="67" t="s">
        <v>59</v>
      </c>
      <c r="D20" s="70" t="s">
        <v>60</v>
      </c>
      <c r="E20" s="70" t="s">
        <v>21</v>
      </c>
      <c r="F20" s="70" t="s">
        <v>21</v>
      </c>
      <c r="G20" s="70" t="s">
        <v>22</v>
      </c>
      <c r="H20" s="69">
        <v>45931</v>
      </c>
      <c r="I20" s="69">
        <v>46022</v>
      </c>
      <c r="J20" s="109"/>
      <c r="K20" s="46"/>
      <c r="L20" s="61"/>
      <c r="M20" s="48">
        <v>1</v>
      </c>
      <c r="N20" s="57">
        <f t="shared" si="0"/>
        <v>1</v>
      </c>
    </row>
    <row r="21" spans="1:14" ht="40.5" hidden="1" customHeight="1">
      <c r="G21" s="189" t="s">
        <v>61</v>
      </c>
      <c r="H21" s="189"/>
      <c r="I21" s="189"/>
      <c r="J21" s="24">
        <f>(J6+J7+J10+J14+J15+J17+J18)/7</f>
        <v>1</v>
      </c>
      <c r="K21" s="24">
        <f>(K8+K11+K12+K16+K19)/5</f>
        <v>0.55999999999999994</v>
      </c>
      <c r="L21" s="24">
        <f>(L8+L11+L13+L16+L19)/5</f>
        <v>0.22000000000000003</v>
      </c>
      <c r="M21" s="24">
        <f>(M8+M11+M13+M16+M19+M20)/6</f>
        <v>0.51666666666666672</v>
      </c>
      <c r="N21" s="15"/>
    </row>
    <row r="22" spans="1:14">
      <c r="J22" s="57"/>
      <c r="K22" s="57"/>
      <c r="L22" s="57"/>
      <c r="M22" s="57"/>
      <c r="N22" s="57">
        <f>(J22+K22+L22+M22)/4</f>
        <v>0</v>
      </c>
    </row>
  </sheetData>
  <mergeCells count="21">
    <mergeCell ref="A14:A16"/>
    <mergeCell ref="B14:B16"/>
    <mergeCell ref="A2:M2"/>
    <mergeCell ref="G21:I21"/>
    <mergeCell ref="A17:A20"/>
    <mergeCell ref="B17:B20"/>
    <mergeCell ref="A3:A5"/>
    <mergeCell ref="B3:B5"/>
    <mergeCell ref="J3:M3"/>
    <mergeCell ref="H4:H5"/>
    <mergeCell ref="I4:I5"/>
    <mergeCell ref="C3:C5"/>
    <mergeCell ref="D3:D5"/>
    <mergeCell ref="F3:F5"/>
    <mergeCell ref="G3:G5"/>
    <mergeCell ref="H3:I3"/>
    <mergeCell ref="E3:E5"/>
    <mergeCell ref="A6:A9"/>
    <mergeCell ref="B6:B9"/>
    <mergeCell ref="A10:A13"/>
    <mergeCell ref="B10:B13"/>
  </mergeCells>
  <pageMargins left="0.70866141732283472" right="0.70866141732283472" top="0.74803149606299213" bottom="0.74803149606299213" header="0.31496062992125984" footer="0.31496062992125984"/>
  <pageSetup scale="65" orientation="landscape" r:id="rId1"/>
  <headerFooter>
    <oddHeader>&amp;L&amp;"Calibri"&amp;15&amp;K000000 Información Pública Clasificada&amp;1#_x000D_&amp;C&amp;72
Borrador para 
Consulta Ciudadana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1300D-D1FD-4311-B413-6AEEFEBD3092}">
  <dimension ref="B2:W59"/>
  <sheetViews>
    <sheetView workbookViewId="0">
      <selection activeCell="A22" sqref="A22"/>
    </sheetView>
  </sheetViews>
  <sheetFormatPr baseColWidth="10" defaultColWidth="10.85546875" defaultRowHeight="12.75"/>
  <cols>
    <col min="1" max="1" width="10.85546875" style="120"/>
    <col min="2" max="2" width="11.42578125" style="120" customWidth="1"/>
    <col min="3" max="9" width="11.42578125" style="120" bestFit="1" customWidth="1"/>
    <col min="10" max="10" width="11" style="120" customWidth="1"/>
    <col min="11" max="19" width="13.7109375" style="120" customWidth="1"/>
    <col min="20" max="16384" width="10.85546875" style="120"/>
  </cols>
  <sheetData>
    <row r="2" spans="2:23">
      <c r="K2" s="194" t="s">
        <v>62</v>
      </c>
      <c r="L2" s="194"/>
      <c r="M2" s="194"/>
      <c r="N2" s="194"/>
      <c r="O2" s="194"/>
      <c r="P2" s="194"/>
      <c r="Q2" s="194"/>
      <c r="R2" s="194"/>
      <c r="S2" s="194"/>
    </row>
    <row r="3" spans="2:23">
      <c r="K3" s="137"/>
      <c r="L3" s="137"/>
      <c r="M3" s="137"/>
      <c r="N3" s="137"/>
      <c r="O3" s="137"/>
      <c r="P3" s="137"/>
      <c r="Q3" s="137"/>
      <c r="R3" s="137"/>
      <c r="S3" s="137"/>
    </row>
    <row r="4" spans="2:23">
      <c r="K4" s="121" t="s">
        <v>63</v>
      </c>
    </row>
    <row r="5" spans="2:23" ht="25.5">
      <c r="B5" s="121" t="s">
        <v>64</v>
      </c>
      <c r="K5" s="138" t="s">
        <v>65</v>
      </c>
      <c r="L5" s="138" t="s">
        <v>66</v>
      </c>
      <c r="M5" s="139" t="s">
        <v>67</v>
      </c>
      <c r="N5" s="139" t="s">
        <v>68</v>
      </c>
      <c r="O5" s="139" t="s">
        <v>69</v>
      </c>
      <c r="P5" s="140" t="s">
        <v>70</v>
      </c>
      <c r="Q5" s="139" t="s">
        <v>71</v>
      </c>
      <c r="R5" s="140" t="s">
        <v>72</v>
      </c>
      <c r="S5" s="140" t="s">
        <v>73</v>
      </c>
      <c r="T5" s="141"/>
      <c r="U5" s="141"/>
      <c r="V5" s="137"/>
      <c r="W5" s="137"/>
    </row>
    <row r="6" spans="2:23">
      <c r="B6" s="121">
        <v>100</v>
      </c>
      <c r="C6" s="120" t="s">
        <v>74</v>
      </c>
      <c r="J6" s="122" t="s">
        <v>75</v>
      </c>
      <c r="K6" s="123">
        <v>100</v>
      </c>
      <c r="L6" s="123">
        <v>100</v>
      </c>
      <c r="M6" s="123">
        <v>100</v>
      </c>
      <c r="N6" s="124">
        <v>100</v>
      </c>
      <c r="O6" s="123">
        <v>100</v>
      </c>
      <c r="P6" s="123">
        <v>100</v>
      </c>
      <c r="Q6" s="123">
        <v>100</v>
      </c>
      <c r="R6" s="123">
        <v>0</v>
      </c>
      <c r="S6" s="123">
        <v>100</v>
      </c>
    </row>
    <row r="7" spans="2:23">
      <c r="B7" s="121">
        <v>50</v>
      </c>
      <c r="C7" s="120" t="s">
        <v>76</v>
      </c>
      <c r="J7" s="122" t="s">
        <v>77</v>
      </c>
      <c r="K7" s="123">
        <v>80</v>
      </c>
      <c r="L7" s="123">
        <v>80</v>
      </c>
      <c r="M7" s="123">
        <v>0</v>
      </c>
      <c r="N7" s="124">
        <v>100</v>
      </c>
      <c r="O7" s="123">
        <v>80</v>
      </c>
      <c r="P7" s="123">
        <v>0</v>
      </c>
      <c r="Q7" s="123">
        <v>80</v>
      </c>
      <c r="R7" s="123">
        <v>0</v>
      </c>
      <c r="S7" s="123">
        <v>100</v>
      </c>
    </row>
    <row r="8" spans="2:23">
      <c r="B8" s="121">
        <v>0</v>
      </c>
      <c r="C8" s="120" t="s">
        <v>78</v>
      </c>
      <c r="J8" s="122" t="s">
        <v>79</v>
      </c>
      <c r="K8" s="123">
        <v>0</v>
      </c>
      <c r="L8" s="123">
        <v>0</v>
      </c>
      <c r="M8" s="123">
        <v>0</v>
      </c>
      <c r="N8" s="124">
        <v>100</v>
      </c>
      <c r="O8" s="123">
        <v>0</v>
      </c>
      <c r="P8" s="123">
        <v>0</v>
      </c>
      <c r="Q8" s="123">
        <v>0</v>
      </c>
      <c r="R8" s="123">
        <v>0</v>
      </c>
      <c r="S8" s="123">
        <v>100</v>
      </c>
    </row>
    <row r="9" spans="2:23">
      <c r="J9" s="142" t="s">
        <v>80</v>
      </c>
      <c r="K9" s="143">
        <f t="shared" ref="K9:S9" si="0">AVERAGE(K6:K8)</f>
        <v>60</v>
      </c>
      <c r="L9" s="143">
        <f t="shared" si="0"/>
        <v>60</v>
      </c>
      <c r="M9" s="144">
        <f t="shared" si="0"/>
        <v>33.333333333333336</v>
      </c>
      <c r="N9" s="143">
        <f t="shared" si="0"/>
        <v>100</v>
      </c>
      <c r="O9" s="143">
        <f t="shared" si="0"/>
        <v>60</v>
      </c>
      <c r="P9" s="144">
        <f t="shared" si="0"/>
        <v>33.333333333333336</v>
      </c>
      <c r="Q9" s="144">
        <f t="shared" si="0"/>
        <v>60</v>
      </c>
      <c r="R9" s="144">
        <f t="shared" si="0"/>
        <v>0</v>
      </c>
      <c r="S9" s="143">
        <f t="shared" si="0"/>
        <v>100</v>
      </c>
    </row>
    <row r="10" spans="2:23">
      <c r="B10" s="121" t="s">
        <v>81</v>
      </c>
    </row>
    <row r="11" spans="2:23">
      <c r="B11" s="121">
        <v>100</v>
      </c>
      <c r="C11" s="120" t="s">
        <v>82</v>
      </c>
    </row>
    <row r="12" spans="2:23">
      <c r="B12" s="121">
        <v>80</v>
      </c>
      <c r="C12" s="120" t="s">
        <v>83</v>
      </c>
      <c r="K12" s="121" t="s">
        <v>84</v>
      </c>
    </row>
    <row r="13" spans="2:23" ht="25.5">
      <c r="B13" s="121">
        <v>0</v>
      </c>
      <c r="C13" s="120" t="s">
        <v>85</v>
      </c>
      <c r="K13" s="138" t="s">
        <v>65</v>
      </c>
      <c r="L13" s="138" t="s">
        <v>66</v>
      </c>
      <c r="M13" s="139" t="s">
        <v>67</v>
      </c>
      <c r="N13" s="139" t="s">
        <v>68</v>
      </c>
      <c r="O13" s="139" t="s">
        <v>69</v>
      </c>
      <c r="P13" s="140" t="s">
        <v>70</v>
      </c>
      <c r="Q13" s="139" t="s">
        <v>71</v>
      </c>
      <c r="R13" s="140" t="s">
        <v>72</v>
      </c>
      <c r="S13" s="140" t="s">
        <v>73</v>
      </c>
    </row>
    <row r="14" spans="2:23">
      <c r="B14" s="121"/>
      <c r="J14" s="122" t="s">
        <v>75</v>
      </c>
      <c r="K14" s="123">
        <v>100</v>
      </c>
      <c r="L14" s="123">
        <v>100</v>
      </c>
      <c r="M14" s="123">
        <v>100</v>
      </c>
      <c r="N14" s="124">
        <v>100</v>
      </c>
      <c r="O14" s="123">
        <v>100</v>
      </c>
      <c r="P14" s="123">
        <v>100</v>
      </c>
      <c r="Q14" s="123">
        <v>100</v>
      </c>
      <c r="R14" s="123">
        <v>0</v>
      </c>
      <c r="S14" s="123">
        <v>100</v>
      </c>
    </row>
    <row r="15" spans="2:23">
      <c r="J15" s="122" t="s">
        <v>77</v>
      </c>
      <c r="K15" s="123">
        <v>80</v>
      </c>
      <c r="L15" s="123">
        <v>80</v>
      </c>
      <c r="M15" s="123">
        <v>0</v>
      </c>
      <c r="N15" s="124">
        <v>100</v>
      </c>
      <c r="O15" s="123">
        <v>80</v>
      </c>
      <c r="P15" s="123">
        <v>0</v>
      </c>
      <c r="Q15" s="123">
        <v>80</v>
      </c>
      <c r="R15" s="123">
        <v>0</v>
      </c>
      <c r="S15" s="123">
        <v>100</v>
      </c>
    </row>
    <row r="16" spans="2:23">
      <c r="B16" s="121" t="s">
        <v>86</v>
      </c>
      <c r="J16" s="122" t="s">
        <v>79</v>
      </c>
      <c r="K16" s="123">
        <v>0</v>
      </c>
      <c r="L16" s="123">
        <v>0</v>
      </c>
      <c r="M16" s="123">
        <v>0</v>
      </c>
      <c r="N16" s="124">
        <v>100</v>
      </c>
      <c r="O16" s="123">
        <v>0</v>
      </c>
      <c r="P16" s="123">
        <v>0</v>
      </c>
      <c r="Q16" s="123">
        <v>100</v>
      </c>
      <c r="R16" s="123">
        <v>0</v>
      </c>
      <c r="S16" s="123">
        <v>100</v>
      </c>
    </row>
    <row r="17" spans="2:19">
      <c r="B17" s="121">
        <v>100</v>
      </c>
      <c r="C17" s="120" t="s">
        <v>87</v>
      </c>
      <c r="J17" s="142" t="s">
        <v>80</v>
      </c>
      <c r="K17" s="143">
        <f t="shared" ref="K17:S17" si="1">AVERAGE(K14:K16)</f>
        <v>60</v>
      </c>
      <c r="L17" s="143">
        <f t="shared" si="1"/>
        <v>60</v>
      </c>
      <c r="M17" s="144">
        <f t="shared" si="1"/>
        <v>33.333333333333336</v>
      </c>
      <c r="N17" s="143">
        <f t="shared" si="1"/>
        <v>100</v>
      </c>
      <c r="O17" s="143">
        <f t="shared" si="1"/>
        <v>60</v>
      </c>
      <c r="P17" s="144">
        <f t="shared" si="1"/>
        <v>33.333333333333336</v>
      </c>
      <c r="Q17" s="144">
        <f t="shared" si="1"/>
        <v>93.333333333333329</v>
      </c>
      <c r="R17" s="143">
        <f t="shared" si="1"/>
        <v>0</v>
      </c>
      <c r="S17" s="143">
        <f t="shared" si="1"/>
        <v>100</v>
      </c>
    </row>
    <row r="18" spans="2:19">
      <c r="B18" s="121">
        <v>50</v>
      </c>
      <c r="C18" s="120" t="s">
        <v>88</v>
      </c>
    </row>
    <row r="19" spans="2:19">
      <c r="B19" s="121">
        <v>0</v>
      </c>
      <c r="C19" s="120" t="s">
        <v>89</v>
      </c>
    </row>
    <row r="20" spans="2:19">
      <c r="K20" s="121" t="s">
        <v>90</v>
      </c>
    </row>
    <row r="21" spans="2:19" ht="25.5">
      <c r="K21" s="138" t="s">
        <v>65</v>
      </c>
      <c r="L21" s="138" t="s">
        <v>66</v>
      </c>
      <c r="M21" s="139" t="s">
        <v>67</v>
      </c>
      <c r="N21" s="139" t="s">
        <v>68</v>
      </c>
      <c r="O21" s="139" t="s">
        <v>69</v>
      </c>
      <c r="P21" s="140" t="s">
        <v>70</v>
      </c>
      <c r="Q21" s="139" t="s">
        <v>71</v>
      </c>
      <c r="R21" s="140" t="s">
        <v>72</v>
      </c>
      <c r="S21" s="140" t="s">
        <v>73</v>
      </c>
    </row>
    <row r="22" spans="2:19">
      <c r="J22" s="122" t="s">
        <v>75</v>
      </c>
      <c r="K22" s="123">
        <v>0</v>
      </c>
      <c r="L22" s="123">
        <v>100</v>
      </c>
      <c r="M22" s="123">
        <v>100</v>
      </c>
      <c r="N22" s="124">
        <v>100</v>
      </c>
      <c r="O22" s="123">
        <v>100</v>
      </c>
      <c r="P22" s="123">
        <v>100</v>
      </c>
      <c r="Q22" s="123">
        <v>100</v>
      </c>
      <c r="R22" s="123">
        <v>100</v>
      </c>
      <c r="S22" s="123">
        <v>100</v>
      </c>
    </row>
    <row r="23" spans="2:19">
      <c r="J23" s="122" t="s">
        <v>77</v>
      </c>
      <c r="K23" s="123">
        <v>0</v>
      </c>
      <c r="L23" s="123">
        <v>100</v>
      </c>
      <c r="M23" s="123">
        <v>80</v>
      </c>
      <c r="N23" s="124">
        <v>100</v>
      </c>
      <c r="O23" s="123">
        <v>100</v>
      </c>
      <c r="P23" s="123">
        <v>100</v>
      </c>
      <c r="Q23" s="123">
        <v>100</v>
      </c>
      <c r="R23" s="123">
        <v>100</v>
      </c>
      <c r="S23" s="123">
        <v>100</v>
      </c>
    </row>
    <row r="24" spans="2:19">
      <c r="J24" s="122" t="s">
        <v>79</v>
      </c>
      <c r="K24" s="123">
        <v>0</v>
      </c>
      <c r="L24" s="123">
        <v>100</v>
      </c>
      <c r="M24" s="123">
        <v>100</v>
      </c>
      <c r="N24" s="124">
        <v>100</v>
      </c>
      <c r="O24" s="123">
        <v>100</v>
      </c>
      <c r="P24" s="123">
        <v>100</v>
      </c>
      <c r="Q24" s="123">
        <v>100</v>
      </c>
      <c r="R24" s="123">
        <v>100</v>
      </c>
      <c r="S24" s="123">
        <v>100</v>
      </c>
    </row>
    <row r="25" spans="2:19">
      <c r="J25" s="142" t="s">
        <v>80</v>
      </c>
      <c r="K25" s="143">
        <f t="shared" ref="K25:S25" si="2">AVERAGE(K22:K24)</f>
        <v>0</v>
      </c>
      <c r="L25" s="143">
        <f t="shared" si="2"/>
        <v>100</v>
      </c>
      <c r="M25" s="144">
        <f t="shared" si="2"/>
        <v>93.333333333333329</v>
      </c>
      <c r="N25" s="143">
        <f t="shared" si="2"/>
        <v>100</v>
      </c>
      <c r="O25" s="143">
        <f t="shared" si="2"/>
        <v>100</v>
      </c>
      <c r="P25" s="143">
        <f t="shared" si="2"/>
        <v>100</v>
      </c>
      <c r="Q25" s="144">
        <f t="shared" si="2"/>
        <v>100</v>
      </c>
      <c r="R25" s="143">
        <f t="shared" si="2"/>
        <v>100</v>
      </c>
      <c r="S25" s="143">
        <f t="shared" si="2"/>
        <v>100</v>
      </c>
    </row>
    <row r="28" spans="2:19">
      <c r="K28" s="121" t="s">
        <v>91</v>
      </c>
    </row>
    <row r="29" spans="2:19" ht="25.5">
      <c r="K29" s="138" t="s">
        <v>65</v>
      </c>
      <c r="L29" s="138" t="s">
        <v>66</v>
      </c>
      <c r="M29" s="139" t="s">
        <v>67</v>
      </c>
      <c r="N29" s="139" t="s">
        <v>68</v>
      </c>
      <c r="O29" s="139" t="s">
        <v>69</v>
      </c>
      <c r="P29" s="140" t="s">
        <v>70</v>
      </c>
      <c r="Q29" s="139" t="s">
        <v>71</v>
      </c>
      <c r="R29" s="140" t="s">
        <v>72</v>
      </c>
      <c r="S29" s="140" t="s">
        <v>73</v>
      </c>
    </row>
    <row r="30" spans="2:19">
      <c r="J30" s="122" t="s">
        <v>75</v>
      </c>
      <c r="K30" s="123">
        <v>100</v>
      </c>
      <c r="L30" s="123">
        <v>100</v>
      </c>
      <c r="M30" s="123">
        <v>100</v>
      </c>
      <c r="N30" s="124">
        <v>100</v>
      </c>
      <c r="O30" s="123">
        <v>100</v>
      </c>
      <c r="P30" s="123">
        <v>100</v>
      </c>
      <c r="Q30" s="123">
        <v>100</v>
      </c>
      <c r="R30" s="123">
        <v>100</v>
      </c>
      <c r="S30" s="123">
        <v>100</v>
      </c>
    </row>
    <row r="31" spans="2:19">
      <c r="J31" s="122" t="s">
        <v>77</v>
      </c>
      <c r="K31" s="123">
        <v>100</v>
      </c>
      <c r="L31" s="123">
        <v>80</v>
      </c>
      <c r="M31" s="123">
        <v>80</v>
      </c>
      <c r="N31" s="124">
        <v>80</v>
      </c>
      <c r="O31" s="123">
        <v>100</v>
      </c>
      <c r="P31" s="123">
        <v>80</v>
      </c>
      <c r="Q31" s="123">
        <v>100</v>
      </c>
      <c r="R31" s="123">
        <v>100</v>
      </c>
      <c r="S31" s="123">
        <v>100</v>
      </c>
    </row>
    <row r="32" spans="2:19">
      <c r="J32" s="122" t="s">
        <v>79</v>
      </c>
      <c r="K32" s="123">
        <v>100</v>
      </c>
      <c r="L32" s="123">
        <v>0</v>
      </c>
      <c r="M32" s="123">
        <v>50</v>
      </c>
      <c r="N32" s="124">
        <v>0</v>
      </c>
      <c r="O32" s="123">
        <v>100</v>
      </c>
      <c r="P32" s="123">
        <v>100</v>
      </c>
      <c r="Q32" s="123">
        <v>100</v>
      </c>
      <c r="R32" s="123">
        <v>100</v>
      </c>
      <c r="S32" s="123">
        <v>100</v>
      </c>
    </row>
    <row r="33" spans="10:19">
      <c r="J33" s="142" t="s">
        <v>80</v>
      </c>
      <c r="K33" s="143">
        <f t="shared" ref="K33:S33" si="3">AVERAGE(K30:K32)</f>
        <v>100</v>
      </c>
      <c r="L33" s="143">
        <f t="shared" si="3"/>
        <v>60</v>
      </c>
      <c r="M33" s="144">
        <f t="shared" si="3"/>
        <v>76.666666666666671</v>
      </c>
      <c r="N33" s="143">
        <f t="shared" si="3"/>
        <v>60</v>
      </c>
      <c r="O33" s="143">
        <f t="shared" si="3"/>
        <v>100</v>
      </c>
      <c r="P33" s="144">
        <f t="shared" si="3"/>
        <v>93.333333333333329</v>
      </c>
      <c r="Q33" s="143">
        <f t="shared" si="3"/>
        <v>100</v>
      </c>
      <c r="R33" s="144">
        <f t="shared" si="3"/>
        <v>100</v>
      </c>
      <c r="S33" s="143">
        <f t="shared" si="3"/>
        <v>100</v>
      </c>
    </row>
    <row r="36" spans="10:19">
      <c r="K36" s="121" t="s">
        <v>92</v>
      </c>
    </row>
    <row r="37" spans="10:19" ht="25.5">
      <c r="K37" s="138" t="s">
        <v>65</v>
      </c>
      <c r="L37" s="138" t="s">
        <v>66</v>
      </c>
      <c r="M37" s="139" t="s">
        <v>67</v>
      </c>
      <c r="N37" s="139" t="s">
        <v>68</v>
      </c>
      <c r="O37" s="139" t="s">
        <v>69</v>
      </c>
      <c r="P37" s="140" t="s">
        <v>70</v>
      </c>
      <c r="Q37" s="139" t="s">
        <v>71</v>
      </c>
      <c r="R37" s="140" t="s">
        <v>72</v>
      </c>
      <c r="S37" s="140" t="s">
        <v>73</v>
      </c>
    </row>
    <row r="38" spans="10:19">
      <c r="J38" s="122" t="s">
        <v>75</v>
      </c>
      <c r="K38" s="123">
        <v>100</v>
      </c>
      <c r="L38" s="123">
        <v>100</v>
      </c>
      <c r="M38" s="123">
        <v>100</v>
      </c>
      <c r="N38" s="124">
        <v>100</v>
      </c>
      <c r="O38" s="123">
        <v>100</v>
      </c>
      <c r="P38" s="123">
        <v>100</v>
      </c>
      <c r="Q38" s="123">
        <v>100</v>
      </c>
      <c r="R38" s="123">
        <v>100</v>
      </c>
      <c r="S38" s="123">
        <v>100</v>
      </c>
    </row>
    <row r="39" spans="10:19">
      <c r="J39" s="122" t="s">
        <v>77</v>
      </c>
      <c r="K39" s="123">
        <v>100</v>
      </c>
      <c r="L39" s="123">
        <v>80</v>
      </c>
      <c r="M39" s="123">
        <v>80</v>
      </c>
      <c r="N39" s="124">
        <v>80</v>
      </c>
      <c r="O39" s="123">
        <v>100</v>
      </c>
      <c r="P39" s="123">
        <v>80</v>
      </c>
      <c r="Q39" s="123">
        <v>100</v>
      </c>
      <c r="R39" s="123">
        <v>80</v>
      </c>
      <c r="S39" s="123">
        <v>100</v>
      </c>
    </row>
    <row r="40" spans="10:19">
      <c r="J40" s="122" t="s">
        <v>79</v>
      </c>
      <c r="K40" s="123">
        <v>100</v>
      </c>
      <c r="L40" s="123">
        <v>0</v>
      </c>
      <c r="M40" s="123">
        <v>100</v>
      </c>
      <c r="N40" s="124">
        <v>0</v>
      </c>
      <c r="O40" s="123">
        <v>100</v>
      </c>
      <c r="P40" s="123">
        <v>100</v>
      </c>
      <c r="Q40" s="123">
        <v>100</v>
      </c>
      <c r="R40" s="123">
        <v>50</v>
      </c>
      <c r="S40" s="123">
        <v>100</v>
      </c>
    </row>
    <row r="41" spans="10:19">
      <c r="J41" s="142" t="s">
        <v>80</v>
      </c>
      <c r="K41" s="143">
        <f t="shared" ref="K41:S41" si="4">AVERAGE(K38:K40)</f>
        <v>100</v>
      </c>
      <c r="L41" s="143">
        <f t="shared" si="4"/>
        <v>60</v>
      </c>
      <c r="M41" s="144">
        <f t="shared" si="4"/>
        <v>93.333333333333329</v>
      </c>
      <c r="N41" s="143">
        <f t="shared" si="4"/>
        <v>60</v>
      </c>
      <c r="O41" s="143">
        <f t="shared" si="4"/>
        <v>100</v>
      </c>
      <c r="P41" s="144">
        <f t="shared" si="4"/>
        <v>93.333333333333329</v>
      </c>
      <c r="Q41" s="143">
        <f t="shared" si="4"/>
        <v>100</v>
      </c>
      <c r="R41" s="144">
        <f t="shared" si="4"/>
        <v>76.666666666666671</v>
      </c>
      <c r="S41" s="143">
        <f t="shared" si="4"/>
        <v>100</v>
      </c>
    </row>
    <row r="44" spans="10:19">
      <c r="K44" s="121" t="s">
        <v>93</v>
      </c>
    </row>
    <row r="45" spans="10:19" ht="25.5">
      <c r="K45" s="138" t="s">
        <v>65</v>
      </c>
      <c r="L45" s="138" t="s">
        <v>66</v>
      </c>
      <c r="M45" s="139" t="s">
        <v>67</v>
      </c>
      <c r="N45" s="139" t="s">
        <v>68</v>
      </c>
      <c r="O45" s="139" t="s">
        <v>69</v>
      </c>
      <c r="P45" s="140" t="s">
        <v>70</v>
      </c>
      <c r="Q45" s="139" t="s">
        <v>71</v>
      </c>
      <c r="R45" s="140" t="s">
        <v>72</v>
      </c>
      <c r="S45" s="140" t="s">
        <v>73</v>
      </c>
    </row>
    <row r="46" spans="10:19">
      <c r="J46" s="122" t="s">
        <v>75</v>
      </c>
      <c r="K46" s="123">
        <v>100</v>
      </c>
      <c r="L46" s="123">
        <v>100</v>
      </c>
      <c r="M46" s="123">
        <v>100</v>
      </c>
      <c r="N46" s="124">
        <v>100</v>
      </c>
      <c r="O46" s="123">
        <v>100</v>
      </c>
      <c r="P46" s="123">
        <v>0</v>
      </c>
      <c r="Q46" s="123">
        <v>100</v>
      </c>
      <c r="R46" s="123">
        <v>0</v>
      </c>
      <c r="S46" s="123">
        <v>100</v>
      </c>
    </row>
    <row r="47" spans="10:19">
      <c r="J47" s="122" t="s">
        <v>77</v>
      </c>
      <c r="K47" s="123">
        <v>100</v>
      </c>
      <c r="L47" s="123">
        <v>100</v>
      </c>
      <c r="M47" s="123">
        <v>80</v>
      </c>
      <c r="N47" s="124">
        <v>100</v>
      </c>
      <c r="O47" s="123">
        <v>100</v>
      </c>
      <c r="P47" s="123">
        <v>80</v>
      </c>
      <c r="Q47" s="123">
        <v>100</v>
      </c>
      <c r="R47" s="123">
        <v>0</v>
      </c>
      <c r="S47" s="123">
        <v>100</v>
      </c>
    </row>
    <row r="48" spans="10:19">
      <c r="J48" s="122" t="s">
        <v>79</v>
      </c>
      <c r="K48" s="123">
        <v>100</v>
      </c>
      <c r="L48" s="123">
        <v>100</v>
      </c>
      <c r="M48" s="123">
        <v>100</v>
      </c>
      <c r="N48" s="124">
        <v>100</v>
      </c>
      <c r="O48" s="123">
        <v>100</v>
      </c>
      <c r="P48" s="123">
        <v>100</v>
      </c>
      <c r="Q48" s="123">
        <v>100</v>
      </c>
      <c r="R48" s="123">
        <v>0</v>
      </c>
      <c r="S48" s="123">
        <v>100</v>
      </c>
    </row>
    <row r="49" spans="10:19">
      <c r="J49" s="142" t="s">
        <v>80</v>
      </c>
      <c r="K49" s="143">
        <f t="shared" ref="K49:S49" si="5">AVERAGE(K46:K48)</f>
        <v>100</v>
      </c>
      <c r="L49" s="143">
        <f t="shared" si="5"/>
        <v>100</v>
      </c>
      <c r="M49" s="144">
        <f t="shared" si="5"/>
        <v>93.333333333333329</v>
      </c>
      <c r="N49" s="143">
        <f t="shared" si="5"/>
        <v>100</v>
      </c>
      <c r="O49" s="143">
        <f t="shared" si="5"/>
        <v>100</v>
      </c>
      <c r="P49" s="144">
        <f t="shared" si="5"/>
        <v>60</v>
      </c>
      <c r="Q49" s="143">
        <f t="shared" si="5"/>
        <v>100</v>
      </c>
      <c r="R49" s="143">
        <f t="shared" si="5"/>
        <v>0</v>
      </c>
      <c r="S49" s="143">
        <f t="shared" si="5"/>
        <v>100</v>
      </c>
    </row>
    <row r="52" spans="10:19">
      <c r="K52" s="121" t="s">
        <v>94</v>
      </c>
    </row>
    <row r="53" spans="10:19" ht="25.5">
      <c r="K53" s="138" t="s">
        <v>65</v>
      </c>
      <c r="L53" s="138" t="s">
        <v>66</v>
      </c>
      <c r="M53" s="139" t="s">
        <v>67</v>
      </c>
      <c r="N53" s="139" t="s">
        <v>68</v>
      </c>
      <c r="O53" s="139" t="s">
        <v>69</v>
      </c>
      <c r="P53" s="140" t="s">
        <v>70</v>
      </c>
      <c r="Q53" s="139" t="s">
        <v>71</v>
      </c>
      <c r="R53" s="140" t="s">
        <v>72</v>
      </c>
      <c r="S53" s="140" t="s">
        <v>73</v>
      </c>
    </row>
    <row r="54" spans="10:19">
      <c r="J54" s="122" t="s">
        <v>75</v>
      </c>
      <c r="K54" s="123">
        <v>100</v>
      </c>
      <c r="L54" s="123">
        <v>100</v>
      </c>
      <c r="M54" s="123">
        <v>100</v>
      </c>
      <c r="N54" s="124">
        <v>100</v>
      </c>
      <c r="O54" s="123">
        <v>100</v>
      </c>
      <c r="P54" s="123">
        <v>0</v>
      </c>
      <c r="Q54" s="123">
        <v>100</v>
      </c>
      <c r="R54" s="123">
        <v>0</v>
      </c>
      <c r="S54" s="123">
        <v>100</v>
      </c>
    </row>
    <row r="55" spans="10:19">
      <c r="J55" s="122" t="s">
        <v>77</v>
      </c>
      <c r="K55" s="123">
        <v>100</v>
      </c>
      <c r="L55" s="123">
        <v>100</v>
      </c>
      <c r="M55" s="123">
        <v>80</v>
      </c>
      <c r="N55" s="124">
        <v>100</v>
      </c>
      <c r="O55" s="123">
        <v>100</v>
      </c>
      <c r="P55" s="123">
        <v>80</v>
      </c>
      <c r="Q55" s="123">
        <v>100</v>
      </c>
      <c r="R55" s="123">
        <v>0</v>
      </c>
      <c r="S55" s="123">
        <v>100</v>
      </c>
    </row>
    <row r="56" spans="10:19">
      <c r="J56" s="122" t="s">
        <v>79</v>
      </c>
      <c r="K56" s="123">
        <v>100</v>
      </c>
      <c r="L56" s="123">
        <v>100</v>
      </c>
      <c r="M56" s="123">
        <v>100</v>
      </c>
      <c r="N56" s="124">
        <v>100</v>
      </c>
      <c r="O56" s="123">
        <v>100</v>
      </c>
      <c r="P56" s="123">
        <v>100</v>
      </c>
      <c r="Q56" s="123">
        <v>100</v>
      </c>
      <c r="R56" s="123">
        <v>0</v>
      </c>
      <c r="S56" s="123">
        <v>100</v>
      </c>
    </row>
    <row r="57" spans="10:19">
      <c r="J57" s="142" t="s">
        <v>80</v>
      </c>
      <c r="K57" s="143">
        <f t="shared" ref="K57:S57" si="6">AVERAGE(K54:K56)</f>
        <v>100</v>
      </c>
      <c r="L57" s="143">
        <f t="shared" si="6"/>
        <v>100</v>
      </c>
      <c r="M57" s="144">
        <f t="shared" si="6"/>
        <v>93.333333333333329</v>
      </c>
      <c r="N57" s="143">
        <f t="shared" si="6"/>
        <v>100</v>
      </c>
      <c r="O57" s="143">
        <f t="shared" si="6"/>
        <v>100</v>
      </c>
      <c r="P57" s="143">
        <f t="shared" si="6"/>
        <v>60</v>
      </c>
      <c r="Q57" s="143">
        <f t="shared" si="6"/>
        <v>100</v>
      </c>
      <c r="R57" s="143">
        <f t="shared" si="6"/>
        <v>0</v>
      </c>
      <c r="S57" s="143">
        <f t="shared" si="6"/>
        <v>100</v>
      </c>
    </row>
    <row r="59" spans="10:19">
      <c r="J59" s="142" t="s">
        <v>80</v>
      </c>
      <c r="K59" s="145">
        <f t="shared" ref="K59:S59" si="7">AVERAGE(K9,K17,K25,K33,K41,K49,K57)</f>
        <v>74.285714285714292</v>
      </c>
      <c r="L59" s="145">
        <f t="shared" si="7"/>
        <v>77.142857142857139</v>
      </c>
      <c r="M59" s="145">
        <f t="shared" si="7"/>
        <v>73.80952380952381</v>
      </c>
      <c r="N59" s="145">
        <f t="shared" si="7"/>
        <v>88.571428571428569</v>
      </c>
      <c r="O59" s="145">
        <f t="shared" si="7"/>
        <v>88.571428571428569</v>
      </c>
      <c r="P59" s="145">
        <f t="shared" si="7"/>
        <v>67.61904761904762</v>
      </c>
      <c r="Q59" s="145">
        <f t="shared" si="7"/>
        <v>93.333333333333329</v>
      </c>
      <c r="R59" s="145">
        <f t="shared" si="7"/>
        <v>39.523809523809526</v>
      </c>
      <c r="S59" s="145">
        <f t="shared" si="7"/>
        <v>100</v>
      </c>
    </row>
  </sheetData>
  <mergeCells count="1">
    <mergeCell ref="K2:S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29"/>
  <sheetViews>
    <sheetView showGridLines="0" topLeftCell="A5" zoomScale="55" zoomScaleNormal="55" workbookViewId="0">
      <selection activeCell="A22" sqref="A22"/>
    </sheetView>
  </sheetViews>
  <sheetFormatPr baseColWidth="10" defaultColWidth="11.42578125" defaultRowHeight="23.25"/>
  <cols>
    <col min="1" max="1" width="32" customWidth="1"/>
    <col min="2" max="2" width="32" hidden="1" customWidth="1"/>
    <col min="3" max="4" width="32" customWidth="1"/>
    <col min="5" max="5" width="60.140625" style="20" hidden="1" customWidth="1"/>
    <col min="6" max="6" width="34.7109375" hidden="1" customWidth="1"/>
    <col min="7" max="7" width="44.28515625" style="23" customWidth="1"/>
    <col min="8" max="8" width="22.140625" style="12" customWidth="1"/>
    <col min="9" max="9" width="27" style="12" customWidth="1"/>
    <col min="10" max="10" width="20.5703125" style="12" customWidth="1"/>
    <col min="11" max="11" width="20.42578125" style="12" customWidth="1"/>
    <col min="12" max="12" width="21.140625" style="12" customWidth="1"/>
    <col min="13" max="13" width="31.85546875" style="12" customWidth="1"/>
    <col min="14" max="14" width="23.140625" style="12" customWidth="1"/>
    <col min="15" max="15" width="26.28515625" style="12" customWidth="1"/>
    <col min="16" max="16" width="22.140625" style="12" customWidth="1"/>
    <col min="17" max="17" width="22.42578125" style="12" customWidth="1"/>
    <col min="18" max="18" width="19.42578125" style="12" customWidth="1"/>
    <col min="19" max="19" width="22.5703125" style="12" customWidth="1"/>
    <col min="20" max="20" width="28.7109375" style="12" customWidth="1"/>
    <col min="21" max="21" width="33.140625" style="12" customWidth="1"/>
    <col min="22" max="22" width="19.7109375" style="12" customWidth="1"/>
    <col min="23" max="23" width="25.140625" style="12" customWidth="1"/>
    <col min="24" max="24" width="29.85546875" style="12" customWidth="1"/>
    <col min="25" max="25" width="33" style="12" customWidth="1"/>
    <col min="26" max="26" width="18.5703125" style="12" customWidth="1"/>
    <col min="27" max="27" width="22.42578125" style="12" customWidth="1"/>
    <col min="28" max="28" width="30.85546875" style="12" customWidth="1"/>
    <col min="29" max="29" width="29" style="12" customWidth="1"/>
    <col min="30" max="30" width="18.5703125" style="12" customWidth="1"/>
    <col min="31" max="31" width="24.85546875" style="12" customWidth="1"/>
    <col min="32" max="32" width="32" style="12" customWidth="1"/>
    <col min="33" max="33" width="25.7109375" style="12" customWidth="1"/>
    <col min="34" max="34" width="14.7109375" style="12" customWidth="1"/>
    <col min="35" max="35" width="16.28515625" style="12" customWidth="1"/>
    <col min="36" max="36" width="31.140625" style="12" customWidth="1"/>
    <col min="37" max="37" width="27.5703125" style="12" customWidth="1"/>
    <col min="38" max="38" width="14.7109375" style="12" customWidth="1"/>
    <col min="39" max="39" width="16.28515625" style="12" customWidth="1"/>
    <col min="40" max="40" width="30" style="12" customWidth="1"/>
    <col min="41" max="41" width="36.85546875" style="12" customWidth="1"/>
    <col min="42" max="42" width="17.85546875" style="12" customWidth="1"/>
    <col min="43" max="43" width="26.42578125" style="12" customWidth="1"/>
    <col min="44" max="44" width="31.42578125" style="16" customWidth="1"/>
    <col min="45" max="45" width="28" style="17" customWidth="1"/>
    <col min="46" max="46" width="24.7109375" customWidth="1"/>
    <col min="47" max="47" width="25.140625" customWidth="1"/>
    <col min="48" max="48" width="28.85546875" customWidth="1"/>
  </cols>
  <sheetData>
    <row r="1" spans="1:50">
      <c r="H1" s="54"/>
      <c r="L1" s="55"/>
    </row>
    <row r="3" spans="1:50" s="18" customFormat="1" ht="65.25" customHeight="1">
      <c r="A3" s="202" t="s">
        <v>95</v>
      </c>
      <c r="B3" s="202" t="s">
        <v>2</v>
      </c>
      <c r="C3" s="202" t="s">
        <v>3</v>
      </c>
      <c r="D3" s="202" t="s">
        <v>4</v>
      </c>
      <c r="E3" s="202" t="s">
        <v>96</v>
      </c>
      <c r="F3" s="203" t="s">
        <v>97</v>
      </c>
      <c r="G3" s="190" t="s">
        <v>98</v>
      </c>
      <c r="H3" s="206" t="s">
        <v>65</v>
      </c>
      <c r="I3" s="206"/>
      <c r="J3" s="206"/>
      <c r="K3" s="206"/>
      <c r="L3" s="206" t="s">
        <v>66</v>
      </c>
      <c r="M3" s="206"/>
      <c r="N3" s="206"/>
      <c r="O3" s="206"/>
      <c r="P3" s="206" t="s">
        <v>67</v>
      </c>
      <c r="Q3" s="206"/>
      <c r="R3" s="206"/>
      <c r="S3" s="206"/>
      <c r="T3" s="206" t="s">
        <v>99</v>
      </c>
      <c r="U3" s="206"/>
      <c r="V3" s="206"/>
      <c r="W3" s="206"/>
      <c r="X3" s="206" t="s">
        <v>100</v>
      </c>
      <c r="Y3" s="206"/>
      <c r="Z3" s="206"/>
      <c r="AA3" s="206"/>
      <c r="AB3" s="206" t="s">
        <v>71</v>
      </c>
      <c r="AC3" s="206"/>
      <c r="AD3" s="206"/>
      <c r="AE3" s="206"/>
      <c r="AF3" s="206" t="s">
        <v>73</v>
      </c>
      <c r="AG3" s="206"/>
      <c r="AH3" s="206"/>
      <c r="AI3" s="206"/>
      <c r="AJ3" s="206" t="s">
        <v>101</v>
      </c>
      <c r="AK3" s="206"/>
      <c r="AL3" s="206"/>
      <c r="AM3" s="206"/>
      <c r="AN3" s="206" t="s">
        <v>70</v>
      </c>
      <c r="AO3" s="206"/>
      <c r="AP3" s="206"/>
      <c r="AQ3" s="206"/>
      <c r="AR3" s="77" t="s">
        <v>12</v>
      </c>
      <c r="AS3" s="78" t="s">
        <v>13</v>
      </c>
      <c r="AT3" s="78" t="s">
        <v>102</v>
      </c>
      <c r="AU3" s="78" t="s">
        <v>103</v>
      </c>
      <c r="AV3" s="207" t="s">
        <v>104</v>
      </c>
      <c r="AW3" s="56"/>
    </row>
    <row r="4" spans="1:50" s="16" customFormat="1" ht="26.25" customHeight="1">
      <c r="A4" s="202"/>
      <c r="B4" s="202"/>
      <c r="C4" s="202"/>
      <c r="D4" s="202"/>
      <c r="E4" s="202"/>
      <c r="F4" s="204"/>
      <c r="G4" s="190"/>
      <c r="H4" s="200" t="s">
        <v>105</v>
      </c>
      <c r="I4" s="200" t="s">
        <v>106</v>
      </c>
      <c r="J4" s="200" t="s">
        <v>107</v>
      </c>
      <c r="K4" s="200" t="s">
        <v>108</v>
      </c>
      <c r="L4" s="200" t="s">
        <v>105</v>
      </c>
      <c r="M4" s="200" t="s">
        <v>106</v>
      </c>
      <c r="N4" s="200" t="s">
        <v>107</v>
      </c>
      <c r="O4" s="200" t="s">
        <v>108</v>
      </c>
      <c r="P4" s="200" t="s">
        <v>105</v>
      </c>
      <c r="Q4" s="200" t="s">
        <v>106</v>
      </c>
      <c r="R4" s="200" t="s">
        <v>107</v>
      </c>
      <c r="S4" s="200" t="s">
        <v>108</v>
      </c>
      <c r="T4" s="200" t="s">
        <v>105</v>
      </c>
      <c r="U4" s="200" t="s">
        <v>106</v>
      </c>
      <c r="V4" s="200" t="s">
        <v>107</v>
      </c>
      <c r="W4" s="200" t="s">
        <v>108</v>
      </c>
      <c r="X4" s="200" t="s">
        <v>105</v>
      </c>
      <c r="Y4" s="200" t="s">
        <v>106</v>
      </c>
      <c r="Z4" s="200" t="s">
        <v>107</v>
      </c>
      <c r="AA4" s="200" t="s">
        <v>108</v>
      </c>
      <c r="AB4" s="200" t="s">
        <v>105</v>
      </c>
      <c r="AC4" s="200" t="s">
        <v>106</v>
      </c>
      <c r="AD4" s="200" t="s">
        <v>107</v>
      </c>
      <c r="AE4" s="200" t="s">
        <v>108</v>
      </c>
      <c r="AF4" s="200" t="s">
        <v>105</v>
      </c>
      <c r="AG4" s="200" t="s">
        <v>106</v>
      </c>
      <c r="AH4" s="200" t="s">
        <v>107</v>
      </c>
      <c r="AI4" s="200" t="s">
        <v>108</v>
      </c>
      <c r="AJ4" s="200" t="s">
        <v>105</v>
      </c>
      <c r="AK4" s="200" t="s">
        <v>106</v>
      </c>
      <c r="AL4" s="200" t="s">
        <v>107</v>
      </c>
      <c r="AM4" s="200" t="s">
        <v>108</v>
      </c>
      <c r="AN4" s="200" t="s">
        <v>105</v>
      </c>
      <c r="AO4" s="200" t="s">
        <v>106</v>
      </c>
      <c r="AP4" s="200" t="s">
        <v>107</v>
      </c>
      <c r="AQ4" s="200" t="s">
        <v>108</v>
      </c>
      <c r="AR4" s="200" t="s">
        <v>109</v>
      </c>
      <c r="AS4" s="198" t="s">
        <v>110</v>
      </c>
      <c r="AT4" s="212" t="s">
        <v>110</v>
      </c>
      <c r="AU4" s="214" t="s">
        <v>110</v>
      </c>
      <c r="AV4" s="208"/>
    </row>
    <row r="5" spans="1:50" s="16" customFormat="1" ht="39.950000000000003" customHeight="1">
      <c r="A5" s="202"/>
      <c r="B5" s="202"/>
      <c r="C5" s="202"/>
      <c r="D5" s="202"/>
      <c r="E5" s="202"/>
      <c r="F5" s="205"/>
      <c r="G5" s="190"/>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P5" s="201"/>
      <c r="AQ5" s="201"/>
      <c r="AR5" s="201"/>
      <c r="AS5" s="199"/>
      <c r="AT5" s="213"/>
      <c r="AU5" s="215"/>
      <c r="AV5" s="209"/>
      <c r="AX5" s="16" t="s">
        <v>111</v>
      </c>
    </row>
    <row r="6" spans="1:50" s="7" customFormat="1" ht="83.25" hidden="1" customHeight="1">
      <c r="A6" s="182" t="s">
        <v>17</v>
      </c>
      <c r="B6" s="195" t="s">
        <v>18</v>
      </c>
      <c r="C6" s="67" t="s">
        <v>19</v>
      </c>
      <c r="D6" s="68" t="s">
        <v>20</v>
      </c>
      <c r="E6" s="27" t="str">
        <f>'Formulación 2025'!C6</f>
        <v>Realizar la caracterización de la cultura organizacional de la entidad, alineada con los valores y objetivos estratégicos de la entidad</v>
      </c>
      <c r="F6" s="26" t="str">
        <f>'Formulación 2025'!D6</f>
        <v xml:space="preserve">Un documento de caracterización entregado </v>
      </c>
      <c r="G6" s="38" t="str">
        <f>'Formulación 2025'!F6</f>
        <v>N/A</v>
      </c>
      <c r="H6" s="46" t="e">
        <f>#REF!</f>
        <v>#REF!</v>
      </c>
      <c r="I6" s="46" t="e">
        <f>#REF!</f>
        <v>#REF!</v>
      </c>
      <c r="J6" s="46" t="e">
        <f>#REF!</f>
        <v>#REF!</v>
      </c>
      <c r="K6" s="46" t="e">
        <f>#REF!</f>
        <v>#REF!</v>
      </c>
      <c r="L6" s="46" t="e">
        <f>#REF!</f>
        <v>#REF!</v>
      </c>
      <c r="M6" s="46" t="e">
        <f>#REF!</f>
        <v>#REF!</v>
      </c>
      <c r="N6" s="46" t="e">
        <f>#REF!</f>
        <v>#REF!</v>
      </c>
      <c r="O6" s="46" t="e">
        <f>#REF!</f>
        <v>#REF!</v>
      </c>
      <c r="P6" s="46" t="e">
        <f>#REF!</f>
        <v>#REF!</v>
      </c>
      <c r="Q6" s="46" t="e">
        <f>#REF!</f>
        <v>#REF!</v>
      </c>
      <c r="R6" s="46" t="e">
        <f>#REF!</f>
        <v>#REF!</v>
      </c>
      <c r="S6" s="46" t="e">
        <f>#REF!</f>
        <v>#REF!</v>
      </c>
      <c r="T6" s="46" t="e">
        <f>#REF!</f>
        <v>#REF!</v>
      </c>
      <c r="U6" s="46" t="e">
        <f>#REF!</f>
        <v>#REF!</v>
      </c>
      <c r="V6" s="46" t="e">
        <f>#REF!</f>
        <v>#REF!</v>
      </c>
      <c r="W6" s="46" t="e">
        <f>#REF!</f>
        <v>#REF!</v>
      </c>
      <c r="X6" s="46" t="e">
        <f>#REF!</f>
        <v>#REF!</v>
      </c>
      <c r="Y6" s="46" t="e">
        <f>#REF!</f>
        <v>#REF!</v>
      </c>
      <c r="Z6" s="46" t="e">
        <f>#REF!</f>
        <v>#REF!</v>
      </c>
      <c r="AA6" s="46" t="e">
        <f>#REF!</f>
        <v>#REF!</v>
      </c>
      <c r="AB6" s="46" t="e">
        <f>#REF!</f>
        <v>#REF!</v>
      </c>
      <c r="AC6" s="46" t="e">
        <f>#REF!</f>
        <v>#REF!</v>
      </c>
      <c r="AD6" s="46" t="e">
        <f>#REF!</f>
        <v>#REF!</v>
      </c>
      <c r="AE6" s="46" t="e">
        <f>#REF!</f>
        <v>#REF!</v>
      </c>
      <c r="AF6" s="46" t="e">
        <f>#REF!</f>
        <v>#REF!</v>
      </c>
      <c r="AG6" s="46" t="e">
        <f>#REF!</f>
        <v>#REF!</v>
      </c>
      <c r="AH6" s="46" t="e">
        <f>#REF!</f>
        <v>#REF!</v>
      </c>
      <c r="AI6" s="46" t="e">
        <f>#REF!</f>
        <v>#REF!</v>
      </c>
      <c r="AJ6" s="46">
        <f>UAPA!P6</f>
        <v>0</v>
      </c>
      <c r="AK6" s="46">
        <f>UAPA!U6</f>
        <v>0</v>
      </c>
      <c r="AL6" s="46">
        <f>UAPA!Z6</f>
        <v>0</v>
      </c>
      <c r="AM6" s="46">
        <f>UAPA!AE6</f>
        <v>0</v>
      </c>
      <c r="AN6" s="46" t="e">
        <f>#REF!</f>
        <v>#REF!</v>
      </c>
      <c r="AO6" s="46" t="e">
        <f>#REF!</f>
        <v>#REF!</v>
      </c>
      <c r="AP6" s="46" t="e">
        <f>#REF!</f>
        <v>#REF!</v>
      </c>
      <c r="AQ6" s="46" t="e">
        <f>#REF!</f>
        <v>#REF!</v>
      </c>
      <c r="AR6" s="46" t="e">
        <f>(H6+L6+P6+T6+X6+AB6+AF6+AJ6+AN6)/9</f>
        <v>#REF!</v>
      </c>
      <c r="AS6" s="46" t="e">
        <f>(I6+M6+Q6+U6+Y6+AC6+AG6+AK6+AO6)/9</f>
        <v>#REF!</v>
      </c>
      <c r="AT6" s="46" t="e">
        <f>(J6+N6+R6+V6+Z6+AD6+AH6+AL6+AP6)/9</f>
        <v>#REF!</v>
      </c>
      <c r="AU6" s="46" t="e">
        <f>(K6+O6+S6+W6+AA6+AE6+AI6+AM6+AQ6)/9</f>
        <v>#REF!</v>
      </c>
      <c r="AV6" s="46" t="e">
        <f>(AR6+AS6+AT6+AU6)/4</f>
        <v>#REF!</v>
      </c>
      <c r="AW6" s="93">
        <v>1</v>
      </c>
      <c r="AX6" s="62" t="e">
        <f>AN6+AO6+AP6</f>
        <v>#REF!</v>
      </c>
    </row>
    <row r="7" spans="1:50" s="7" customFormat="1" ht="109.5" hidden="1" customHeight="1">
      <c r="A7" s="183"/>
      <c r="B7" s="196"/>
      <c r="C7" s="67" t="s">
        <v>23</v>
      </c>
      <c r="D7" s="70" t="s">
        <v>24</v>
      </c>
      <c r="E7" s="27" t="str">
        <f>'Formulación 2025'!C7</f>
        <v xml:space="preserve">
Elaborar  el plan de trabajo del modelo de cultura organizacional de acuerdo con los resultados del diagnóstico</v>
      </c>
      <c r="F7" s="26" t="str">
        <f>'Formulación 2025'!D7</f>
        <v>Un plan de trabajo diseñado</v>
      </c>
      <c r="G7" s="38" t="str">
        <f>'Formulación 2025'!F7</f>
        <v>N/A</v>
      </c>
      <c r="H7" s="46" t="e">
        <f>#REF!</f>
        <v>#REF!</v>
      </c>
      <c r="I7" s="46" t="e">
        <f>#REF!</f>
        <v>#REF!</v>
      </c>
      <c r="J7" s="46" t="e">
        <f>#REF!</f>
        <v>#REF!</v>
      </c>
      <c r="K7" s="46" t="e">
        <f>#REF!</f>
        <v>#REF!</v>
      </c>
      <c r="L7" s="46" t="e">
        <f>#REF!</f>
        <v>#REF!</v>
      </c>
      <c r="M7" s="46" t="e">
        <f>#REF!</f>
        <v>#REF!</v>
      </c>
      <c r="N7" s="46" t="e">
        <f>#REF!</f>
        <v>#REF!</v>
      </c>
      <c r="O7" s="46" t="e">
        <f>#REF!</f>
        <v>#REF!</v>
      </c>
      <c r="P7" s="46" t="e">
        <f>#REF!</f>
        <v>#REF!</v>
      </c>
      <c r="Q7" s="46" t="e">
        <f>#REF!</f>
        <v>#REF!</v>
      </c>
      <c r="R7" s="46" t="e">
        <f>#REF!</f>
        <v>#REF!</v>
      </c>
      <c r="S7" s="46" t="e">
        <f>#REF!</f>
        <v>#REF!</v>
      </c>
      <c r="T7" s="46" t="e">
        <f>#REF!</f>
        <v>#REF!</v>
      </c>
      <c r="U7" s="46" t="e">
        <f>#REF!</f>
        <v>#REF!</v>
      </c>
      <c r="V7" s="46" t="e">
        <f>#REF!</f>
        <v>#REF!</v>
      </c>
      <c r="W7" s="46" t="e">
        <f>#REF!</f>
        <v>#REF!</v>
      </c>
      <c r="X7" s="46" t="e">
        <f>#REF!</f>
        <v>#REF!</v>
      </c>
      <c r="Y7" s="46" t="e">
        <f>#REF!</f>
        <v>#REF!</v>
      </c>
      <c r="Z7" s="46" t="e">
        <f>#REF!</f>
        <v>#REF!</v>
      </c>
      <c r="AA7" s="46" t="e">
        <f>#REF!</f>
        <v>#REF!</v>
      </c>
      <c r="AB7" s="46" t="e">
        <f>#REF!</f>
        <v>#REF!</v>
      </c>
      <c r="AC7" s="46" t="e">
        <f>#REF!</f>
        <v>#REF!</v>
      </c>
      <c r="AD7" s="46" t="e">
        <f>#REF!</f>
        <v>#REF!</v>
      </c>
      <c r="AE7" s="46" t="e">
        <f>#REF!</f>
        <v>#REF!</v>
      </c>
      <c r="AF7" s="46" t="e">
        <f>#REF!</f>
        <v>#REF!</v>
      </c>
      <c r="AG7" s="46" t="e">
        <f>#REF!</f>
        <v>#REF!</v>
      </c>
      <c r="AH7" s="46" t="e">
        <f>#REF!</f>
        <v>#REF!</v>
      </c>
      <c r="AI7" s="46" t="e">
        <f>#REF!</f>
        <v>#REF!</v>
      </c>
      <c r="AJ7" s="46">
        <f>UAPA!P7</f>
        <v>0</v>
      </c>
      <c r="AK7" s="46">
        <f>UAPA!U7</f>
        <v>0</v>
      </c>
      <c r="AL7" s="46">
        <f>UAPA!Z7</f>
        <v>0</v>
      </c>
      <c r="AM7" s="46">
        <f>UAPA!AE7</f>
        <v>0</v>
      </c>
      <c r="AN7" s="46" t="e">
        <f>#REF!</f>
        <v>#REF!</v>
      </c>
      <c r="AO7" s="46" t="e">
        <f>#REF!</f>
        <v>#REF!</v>
      </c>
      <c r="AP7" s="46" t="e">
        <f>#REF!</f>
        <v>#REF!</v>
      </c>
      <c r="AQ7" s="46" t="e">
        <f>#REF!</f>
        <v>#REF!</v>
      </c>
      <c r="AR7" s="46" t="e">
        <f t="shared" ref="AR7:AR21" si="0">(H7+L7+P7+T7+X7+AB7+AF7+AJ7+AN7)/9</f>
        <v>#REF!</v>
      </c>
      <c r="AS7" s="46" t="e">
        <f t="shared" ref="AS7:AS21" si="1">(I7+M7+Q7+U7+Y7+AC7+AG7+AK7+AO7)/9</f>
        <v>#REF!</v>
      </c>
      <c r="AT7" s="46" t="e">
        <f t="shared" ref="AT7:AT21" si="2">(J7+N7+R7+V7+Z7+AD7+AH7+AL7+AP7)/9</f>
        <v>#REF!</v>
      </c>
      <c r="AU7" s="46" t="e">
        <f t="shared" ref="AU7:AU21" si="3">(K7+O7+S7+W7+AA7+AE7+AI7+AM7+AQ7)/9</f>
        <v>#REF!</v>
      </c>
      <c r="AV7" s="46" t="e">
        <f t="shared" ref="AV7:AV23" si="4">(AR7+AS7+AT7+AU7)/4</f>
        <v>#REF!</v>
      </c>
      <c r="AW7" s="93">
        <v>2</v>
      </c>
      <c r="AX7" s="62" t="e">
        <f>AN7+AO7+AP7</f>
        <v>#REF!</v>
      </c>
    </row>
    <row r="8" spans="1:50" s="7" customFormat="1" ht="83.25" hidden="1" customHeight="1">
      <c r="A8" s="183"/>
      <c r="B8" s="196"/>
      <c r="C8" s="67" t="s">
        <v>25</v>
      </c>
      <c r="D8" s="70" t="s">
        <v>26</v>
      </c>
      <c r="E8" s="47" t="str">
        <f>'Formulación 2025'!C8</f>
        <v>Ejecutar el plan de trabajo que permita la implementación del modelo de cultura organizacional de la entidad.</v>
      </c>
      <c r="F8" s="27" t="str">
        <f>'Formulación 2025'!D8</f>
        <v>Un informe trimestral del plan de trabajo ejecutado</v>
      </c>
      <c r="G8" s="38" t="str">
        <f>'Formulación 2025'!F8</f>
        <v>Número de actividades ejecutadas / Número actividades planteadas</v>
      </c>
      <c r="H8" s="46" t="e">
        <f>#REF!</f>
        <v>#REF!</v>
      </c>
      <c r="I8" s="46" t="e">
        <f>#REF!</f>
        <v>#REF!</v>
      </c>
      <c r="J8" s="46" t="e">
        <f>#REF!</f>
        <v>#REF!</v>
      </c>
      <c r="K8" s="46" t="e">
        <f>#REF!</f>
        <v>#REF!</v>
      </c>
      <c r="L8" s="46" t="e">
        <f>#REF!</f>
        <v>#REF!</v>
      </c>
      <c r="M8" s="46" t="e">
        <f>#REF!</f>
        <v>#REF!</v>
      </c>
      <c r="N8" s="46" t="e">
        <f>#REF!</f>
        <v>#REF!</v>
      </c>
      <c r="O8" s="46" t="e">
        <f>#REF!</f>
        <v>#REF!</v>
      </c>
      <c r="P8" s="46" t="e">
        <f>#REF!</f>
        <v>#REF!</v>
      </c>
      <c r="Q8" s="46" t="e">
        <f>#REF!</f>
        <v>#REF!</v>
      </c>
      <c r="R8" s="46" t="e">
        <f>#REF!</f>
        <v>#REF!</v>
      </c>
      <c r="S8" s="46" t="e">
        <f>#REF!</f>
        <v>#REF!</v>
      </c>
      <c r="T8" s="46" t="e">
        <f>#REF!</f>
        <v>#REF!</v>
      </c>
      <c r="U8" s="46" t="e">
        <f>#REF!</f>
        <v>#REF!</v>
      </c>
      <c r="V8" s="46" t="e">
        <f>#REF!</f>
        <v>#REF!</v>
      </c>
      <c r="W8" s="46" t="e">
        <f>#REF!</f>
        <v>#REF!</v>
      </c>
      <c r="X8" s="46" t="e">
        <f>#REF!</f>
        <v>#REF!</v>
      </c>
      <c r="Y8" s="46" t="e">
        <f>#REF!</f>
        <v>#REF!</v>
      </c>
      <c r="Z8" s="46" t="e">
        <f>#REF!</f>
        <v>#REF!</v>
      </c>
      <c r="AA8" s="46" t="e">
        <f>#REF!</f>
        <v>#REF!</v>
      </c>
      <c r="AB8" s="46" t="e">
        <f>#REF!</f>
        <v>#REF!</v>
      </c>
      <c r="AC8" s="46" t="e">
        <f>#REF!</f>
        <v>#REF!</v>
      </c>
      <c r="AD8" s="46" t="e">
        <f>#REF!</f>
        <v>#REF!</v>
      </c>
      <c r="AE8" s="46" t="e">
        <f>#REF!</f>
        <v>#REF!</v>
      </c>
      <c r="AF8" s="46" t="e">
        <f>#REF!</f>
        <v>#REF!</v>
      </c>
      <c r="AG8" s="46" t="e">
        <f>#REF!</f>
        <v>#REF!</v>
      </c>
      <c r="AH8" s="46" t="e">
        <f>#REF!</f>
        <v>#REF!</v>
      </c>
      <c r="AI8" s="46" t="e">
        <f>#REF!</f>
        <v>#REF!</v>
      </c>
      <c r="AJ8" s="46" t="str">
        <f>UAPA!P8</f>
        <v>N/A</v>
      </c>
      <c r="AK8" s="46">
        <f>UAPA!U8</f>
        <v>0.4</v>
      </c>
      <c r="AL8" s="46">
        <f>UAPA!Z8</f>
        <v>0</v>
      </c>
      <c r="AM8" s="46">
        <f>UAPA!AE8</f>
        <v>0</v>
      </c>
      <c r="AN8" s="46" t="e">
        <f>#REF!</f>
        <v>#REF!</v>
      </c>
      <c r="AO8" s="46" t="e">
        <f>#REF!</f>
        <v>#REF!</v>
      </c>
      <c r="AP8" s="46" t="e">
        <f>#REF!</f>
        <v>#REF!</v>
      </c>
      <c r="AQ8" s="46" t="e">
        <f>#REF!</f>
        <v>#REF!</v>
      </c>
      <c r="AR8" s="46" t="e">
        <f t="shared" si="0"/>
        <v>#REF!</v>
      </c>
      <c r="AS8" s="46" t="e">
        <f t="shared" si="1"/>
        <v>#REF!</v>
      </c>
      <c r="AT8" s="46" t="e">
        <f t="shared" si="2"/>
        <v>#REF!</v>
      </c>
      <c r="AU8" s="46" t="e">
        <f t="shared" si="3"/>
        <v>#REF!</v>
      </c>
      <c r="AV8" s="46" t="e">
        <f t="shared" si="4"/>
        <v>#REF!</v>
      </c>
      <c r="AW8" s="93">
        <v>3</v>
      </c>
      <c r="AX8" s="62" t="e">
        <f t="shared" ref="AX8:AX18" si="5">AN8+AO8+AP8</f>
        <v>#REF!</v>
      </c>
    </row>
    <row r="9" spans="1:50" s="7" customFormat="1" ht="77.25" hidden="1" customHeight="1">
      <c r="A9" s="184"/>
      <c r="B9" s="197"/>
      <c r="C9" s="73" t="s">
        <v>30</v>
      </c>
      <c r="D9" s="70" t="s">
        <v>31</v>
      </c>
      <c r="E9" s="38" t="str">
        <f>'Formulación 2025'!C9</f>
        <v xml:space="preserve">
Evaluar la implementación de la cultura organizacional de la entidad.
</v>
      </c>
      <c r="F9" s="38" t="str">
        <f>'Formulación 2025'!D9</f>
        <v xml:space="preserve">Informe de la evaluación </v>
      </c>
      <c r="G9" s="38" t="str">
        <f>'Formulación 2025'!F9</f>
        <v>N/A</v>
      </c>
      <c r="H9" s="88" t="e">
        <f>#REF!</f>
        <v>#REF!</v>
      </c>
      <c r="I9" s="88" t="e">
        <f>#REF!</f>
        <v>#REF!</v>
      </c>
      <c r="J9" s="88" t="e">
        <f>#REF!</f>
        <v>#REF!</v>
      </c>
      <c r="K9" s="88" t="e">
        <f>#REF!</f>
        <v>#REF!</v>
      </c>
      <c r="L9" s="88" t="e">
        <f>#REF!</f>
        <v>#REF!</v>
      </c>
      <c r="M9" s="88" t="e">
        <f>#REF!</f>
        <v>#REF!</v>
      </c>
      <c r="N9" s="88" t="e">
        <f>#REF!</f>
        <v>#REF!</v>
      </c>
      <c r="O9" s="88" t="e">
        <f>#REF!</f>
        <v>#REF!</v>
      </c>
      <c r="P9" s="88" t="e">
        <f>#REF!</f>
        <v>#REF!</v>
      </c>
      <c r="Q9" s="88" t="e">
        <f>#REF!</f>
        <v>#REF!</v>
      </c>
      <c r="R9" s="88" t="e">
        <f>#REF!</f>
        <v>#REF!</v>
      </c>
      <c r="S9" s="88" t="e">
        <f>#REF!</f>
        <v>#REF!</v>
      </c>
      <c r="T9" s="88" t="e">
        <f>#REF!</f>
        <v>#REF!</v>
      </c>
      <c r="U9" s="88" t="e">
        <f>#REF!</f>
        <v>#REF!</v>
      </c>
      <c r="V9" s="88" t="e">
        <f>#REF!</f>
        <v>#REF!</v>
      </c>
      <c r="W9" s="88" t="e">
        <f>#REF!</f>
        <v>#REF!</v>
      </c>
      <c r="X9" s="88" t="e">
        <f>#REF!</f>
        <v>#REF!</v>
      </c>
      <c r="Y9" s="88" t="e">
        <f>#REF!</f>
        <v>#REF!</v>
      </c>
      <c r="Z9" s="88" t="e">
        <f>#REF!</f>
        <v>#REF!</v>
      </c>
      <c r="AA9" s="88" t="e">
        <f>#REF!</f>
        <v>#REF!</v>
      </c>
      <c r="AB9" s="88" t="e">
        <f>#REF!</f>
        <v>#REF!</v>
      </c>
      <c r="AC9" s="88" t="e">
        <f>#REF!</f>
        <v>#REF!</v>
      </c>
      <c r="AD9" s="88" t="e">
        <f>#REF!</f>
        <v>#REF!</v>
      </c>
      <c r="AE9" s="88" t="e">
        <f>#REF!</f>
        <v>#REF!</v>
      </c>
      <c r="AF9" s="88" t="e">
        <f>#REF!</f>
        <v>#REF!</v>
      </c>
      <c r="AG9" s="88" t="e">
        <f>#REF!</f>
        <v>#REF!</v>
      </c>
      <c r="AH9" s="88" t="e">
        <f>#REF!</f>
        <v>#REF!</v>
      </c>
      <c r="AI9" s="88" t="e">
        <f>#REF!</f>
        <v>#REF!</v>
      </c>
      <c r="AJ9" s="88" t="str">
        <f>UAPA!P9</f>
        <v>N/A</v>
      </c>
      <c r="AK9" s="88">
        <f>UAPA!U9</f>
        <v>0</v>
      </c>
      <c r="AL9" s="88">
        <f>UAPA!Z9</f>
        <v>0</v>
      </c>
      <c r="AM9" s="88">
        <f>UAPA!AE9</f>
        <v>0</v>
      </c>
      <c r="AN9" s="88" t="e">
        <f>#REF!</f>
        <v>#REF!</v>
      </c>
      <c r="AO9" s="88" t="e">
        <f>#REF!</f>
        <v>#REF!</v>
      </c>
      <c r="AP9" s="88" t="e">
        <f>#REF!</f>
        <v>#REF!</v>
      </c>
      <c r="AQ9" s="88" t="e">
        <f>#REF!</f>
        <v>#REF!</v>
      </c>
      <c r="AR9" s="88" t="e">
        <f t="shared" si="0"/>
        <v>#REF!</v>
      </c>
      <c r="AS9" s="88" t="e">
        <f t="shared" si="1"/>
        <v>#REF!</v>
      </c>
      <c r="AT9" s="88" t="e">
        <f t="shared" si="2"/>
        <v>#REF!</v>
      </c>
      <c r="AU9" s="88" t="e">
        <f t="shared" si="3"/>
        <v>#REF!</v>
      </c>
      <c r="AV9" s="88" t="e">
        <f t="shared" si="4"/>
        <v>#REF!</v>
      </c>
      <c r="AW9" s="95">
        <v>4</v>
      </c>
      <c r="AX9" s="96" t="e">
        <f t="shared" si="5"/>
        <v>#REF!</v>
      </c>
    </row>
    <row r="10" spans="1:50" s="7" customFormat="1" ht="150" hidden="1" customHeight="1">
      <c r="A10" s="182" t="s">
        <v>32</v>
      </c>
      <c r="B10" s="195" t="s">
        <v>33</v>
      </c>
      <c r="C10" s="73" t="s">
        <v>34</v>
      </c>
      <c r="D10" s="70" t="s">
        <v>35</v>
      </c>
      <c r="E10" s="38" t="str">
        <f>'Formulación 2025'!C10</f>
        <v>Diseñar una estrategia de comunicación de acuerdo con los canales de participación establecidos por la entidad, que faciliten la interacción con los grupos de valor y la mejora de la experiencia de servicio de la Entidad</v>
      </c>
      <c r="F10" s="38" t="str">
        <f>'Formulación 2025'!D10</f>
        <v>Un documento Estrategia de comunicación diseñada</v>
      </c>
      <c r="G10" s="38" t="str">
        <f>'Formulación 2025'!F10</f>
        <v>N/A</v>
      </c>
      <c r="H10" s="46" t="e">
        <f>#REF!</f>
        <v>#REF!</v>
      </c>
      <c r="I10" s="46" t="e">
        <f>#REF!</f>
        <v>#REF!</v>
      </c>
      <c r="J10" s="46" t="e">
        <f>#REF!</f>
        <v>#REF!</v>
      </c>
      <c r="K10" s="46" t="e">
        <f>#REF!</f>
        <v>#REF!</v>
      </c>
      <c r="L10" s="46" t="e">
        <f>#REF!</f>
        <v>#REF!</v>
      </c>
      <c r="M10" s="46" t="e">
        <f>#REF!</f>
        <v>#REF!</v>
      </c>
      <c r="N10" s="46" t="e">
        <f>#REF!</f>
        <v>#REF!</v>
      </c>
      <c r="O10" s="46" t="e">
        <f>#REF!</f>
        <v>#REF!</v>
      </c>
      <c r="P10" s="46" t="e">
        <f>#REF!</f>
        <v>#REF!</v>
      </c>
      <c r="Q10" s="46" t="e">
        <f>#REF!</f>
        <v>#REF!</v>
      </c>
      <c r="R10" s="46" t="e">
        <f>#REF!</f>
        <v>#REF!</v>
      </c>
      <c r="S10" s="46" t="e">
        <f>#REF!</f>
        <v>#REF!</v>
      </c>
      <c r="T10" s="46" t="e">
        <f>#REF!</f>
        <v>#REF!</v>
      </c>
      <c r="U10" s="46" t="e">
        <f>#REF!</f>
        <v>#REF!</v>
      </c>
      <c r="V10" s="46" t="e">
        <f>#REF!</f>
        <v>#REF!</v>
      </c>
      <c r="W10" s="46" t="e">
        <f>#REF!</f>
        <v>#REF!</v>
      </c>
      <c r="X10" s="46" t="e">
        <f>#REF!</f>
        <v>#REF!</v>
      </c>
      <c r="Y10" s="46" t="e">
        <f>#REF!</f>
        <v>#REF!</v>
      </c>
      <c r="Z10" s="46" t="e">
        <f>#REF!</f>
        <v>#REF!</v>
      </c>
      <c r="AA10" s="46" t="e">
        <f>#REF!</f>
        <v>#REF!</v>
      </c>
      <c r="AB10" s="46" t="e">
        <f>#REF!</f>
        <v>#REF!</v>
      </c>
      <c r="AC10" s="46" t="e">
        <f>#REF!</f>
        <v>#REF!</v>
      </c>
      <c r="AD10" s="46" t="e">
        <f>#REF!</f>
        <v>#REF!</v>
      </c>
      <c r="AE10" s="46" t="e">
        <f>#REF!</f>
        <v>#REF!</v>
      </c>
      <c r="AF10" s="46" t="e">
        <f>#REF!</f>
        <v>#REF!</v>
      </c>
      <c r="AG10" s="46" t="e">
        <f>#REF!</f>
        <v>#REF!</v>
      </c>
      <c r="AH10" s="46" t="e">
        <f>#REF!</f>
        <v>#REF!</v>
      </c>
      <c r="AI10" s="46" t="e">
        <f>#REF!</f>
        <v>#REF!</v>
      </c>
      <c r="AJ10" s="46">
        <f>UAPA!P10</f>
        <v>1</v>
      </c>
      <c r="AK10" s="46">
        <f>UAPA!U10</f>
        <v>0</v>
      </c>
      <c r="AL10" s="46">
        <f>UAPA!Z10</f>
        <v>0</v>
      </c>
      <c r="AM10" s="46">
        <f>UAPA!AE10</f>
        <v>0</v>
      </c>
      <c r="AN10" s="46" t="e">
        <f>#REF!</f>
        <v>#REF!</v>
      </c>
      <c r="AO10" s="46" t="e">
        <f>#REF!</f>
        <v>#REF!</v>
      </c>
      <c r="AP10" s="46" t="e">
        <f>#REF!</f>
        <v>#REF!</v>
      </c>
      <c r="AQ10" s="46" t="e">
        <f>#REF!</f>
        <v>#REF!</v>
      </c>
      <c r="AR10" s="46" t="e">
        <f t="shared" si="0"/>
        <v>#REF!</v>
      </c>
      <c r="AS10" s="46" t="e">
        <f t="shared" si="1"/>
        <v>#REF!</v>
      </c>
      <c r="AT10" s="46" t="e">
        <f t="shared" si="2"/>
        <v>#REF!</v>
      </c>
      <c r="AU10" s="46" t="e">
        <f t="shared" si="3"/>
        <v>#REF!</v>
      </c>
      <c r="AV10" s="46" t="e">
        <f t="shared" si="4"/>
        <v>#REF!</v>
      </c>
      <c r="AW10" s="93">
        <v>5</v>
      </c>
      <c r="AX10" s="62" t="e">
        <f t="shared" si="5"/>
        <v>#REF!</v>
      </c>
    </row>
    <row r="11" spans="1:50" s="7" customFormat="1" ht="134.25" hidden="1" customHeight="1">
      <c r="A11" s="183"/>
      <c r="B11" s="196"/>
      <c r="C11" s="73" t="s">
        <v>36</v>
      </c>
      <c r="D11" s="70" t="s">
        <v>37</v>
      </c>
      <c r="E11" s="44" t="str">
        <f>'Formulación 2025'!C11</f>
        <v>Implementar la estrategia de comunicación que promueva la participación de los grupos de valor para mejorar la experiencia de servicio de la Entidad.</v>
      </c>
      <c r="F11" s="44" t="str">
        <f>'Formulación 2025'!D11</f>
        <v xml:space="preserve">Un informe trimestral de la implementación de la estrategia de comunicación </v>
      </c>
      <c r="G11" s="38" t="str">
        <f>'Formulación 2025'!F11</f>
        <v>Número de actividades ejecutadas / Número actividades planteadas</v>
      </c>
      <c r="H11" s="46" t="e">
        <f>#REF!</f>
        <v>#REF!</v>
      </c>
      <c r="I11" s="46" t="e">
        <f>#REF!</f>
        <v>#REF!</v>
      </c>
      <c r="J11" s="46" t="e">
        <f>#REF!</f>
        <v>#REF!</v>
      </c>
      <c r="K11" s="46" t="e">
        <f>#REF!</f>
        <v>#REF!</v>
      </c>
      <c r="L11" s="46" t="e">
        <f>#REF!</f>
        <v>#REF!</v>
      </c>
      <c r="M11" s="46" t="e">
        <f>#REF!</f>
        <v>#REF!</v>
      </c>
      <c r="N11" s="46" t="e">
        <f>#REF!</f>
        <v>#REF!</v>
      </c>
      <c r="O11" s="46" t="e">
        <f>#REF!</f>
        <v>#REF!</v>
      </c>
      <c r="P11" s="46" t="e">
        <f>#REF!</f>
        <v>#REF!</v>
      </c>
      <c r="Q11" s="46" t="e">
        <f>#REF!</f>
        <v>#REF!</v>
      </c>
      <c r="R11" s="46" t="e">
        <f>#REF!</f>
        <v>#REF!</v>
      </c>
      <c r="S11" s="46" t="e">
        <f>#REF!</f>
        <v>#REF!</v>
      </c>
      <c r="T11" s="46" t="e">
        <f>#REF!</f>
        <v>#REF!</v>
      </c>
      <c r="U11" s="46" t="e">
        <f>#REF!</f>
        <v>#REF!</v>
      </c>
      <c r="V11" s="46" t="e">
        <f>#REF!</f>
        <v>#REF!</v>
      </c>
      <c r="W11" s="46" t="e">
        <f>#REF!</f>
        <v>#REF!</v>
      </c>
      <c r="X11" s="46" t="e">
        <f>#REF!</f>
        <v>#REF!</v>
      </c>
      <c r="Y11" s="46" t="e">
        <f>#REF!</f>
        <v>#REF!</v>
      </c>
      <c r="Z11" s="46" t="e">
        <f>#REF!</f>
        <v>#REF!</v>
      </c>
      <c r="AA11" s="46" t="e">
        <f>#REF!</f>
        <v>#REF!</v>
      </c>
      <c r="AB11" s="46" t="e">
        <f>#REF!</f>
        <v>#REF!</v>
      </c>
      <c r="AC11" s="46" t="e">
        <f>#REF!</f>
        <v>#REF!</v>
      </c>
      <c r="AD11" s="46" t="e">
        <f>#REF!</f>
        <v>#REF!</v>
      </c>
      <c r="AE11" s="46" t="e">
        <f>#REF!</f>
        <v>#REF!</v>
      </c>
      <c r="AF11" s="46" t="e">
        <f>#REF!</f>
        <v>#REF!</v>
      </c>
      <c r="AG11" s="46" t="e">
        <f>#REF!</f>
        <v>#REF!</v>
      </c>
      <c r="AH11" s="46" t="e">
        <f>#REF!</f>
        <v>#REF!</v>
      </c>
      <c r="AI11" s="46" t="e">
        <f>#REF!</f>
        <v>#REF!</v>
      </c>
      <c r="AJ11" s="46" t="str">
        <f>UAPA!P11</f>
        <v>N/A</v>
      </c>
      <c r="AK11" s="46">
        <f>UAPA!U11</f>
        <v>0.4</v>
      </c>
      <c r="AL11" s="46">
        <f>UAPA!Z11</f>
        <v>0</v>
      </c>
      <c r="AM11" s="46">
        <f>UAPA!AE11</f>
        <v>0</v>
      </c>
      <c r="AN11" s="46" t="e">
        <f>#REF!</f>
        <v>#REF!</v>
      </c>
      <c r="AO11" s="46" t="e">
        <f>#REF!</f>
        <v>#REF!</v>
      </c>
      <c r="AP11" s="46" t="e">
        <f>#REF!</f>
        <v>#REF!</v>
      </c>
      <c r="AQ11" s="46" t="e">
        <f>#REF!</f>
        <v>#REF!</v>
      </c>
      <c r="AR11" s="46" t="e">
        <f t="shared" si="0"/>
        <v>#REF!</v>
      </c>
      <c r="AS11" s="46" t="e">
        <f t="shared" si="1"/>
        <v>#REF!</v>
      </c>
      <c r="AT11" s="46" t="e">
        <f t="shared" si="2"/>
        <v>#REF!</v>
      </c>
      <c r="AU11" s="46" t="e">
        <f t="shared" si="3"/>
        <v>#REF!</v>
      </c>
      <c r="AV11" s="46" t="e">
        <f t="shared" si="4"/>
        <v>#REF!</v>
      </c>
      <c r="AW11" s="93"/>
      <c r="AX11" s="62" t="e">
        <f t="shared" si="5"/>
        <v>#REF!</v>
      </c>
    </row>
    <row r="12" spans="1:50" s="7" customFormat="1" ht="153.75" hidden="1" customHeight="1">
      <c r="A12" s="183"/>
      <c r="B12" s="196"/>
      <c r="C12" s="73" t="s">
        <v>40</v>
      </c>
      <c r="D12" s="70" t="s">
        <v>41</v>
      </c>
      <c r="E12" s="44" t="str">
        <f>'Formulación 2025'!C12</f>
        <v xml:space="preserve">
Realizar un grupo focal para identificar oportunidades de mejora a partir de las opiniones de los grupos de valor.
</v>
      </c>
      <c r="F12" s="44" t="str">
        <f>'Formulación 2025'!D12</f>
        <v>Un informe semestral</v>
      </c>
      <c r="G12" s="38" t="str">
        <f>'Formulación 2025'!F12</f>
        <v>N/A</v>
      </c>
      <c r="H12" s="46" t="e">
        <f>#REF!</f>
        <v>#REF!</v>
      </c>
      <c r="I12" s="46" t="e">
        <f>#REF!</f>
        <v>#REF!</v>
      </c>
      <c r="J12" s="46" t="e">
        <f>#REF!</f>
        <v>#REF!</v>
      </c>
      <c r="K12" s="46" t="e">
        <f>#REF!</f>
        <v>#REF!</v>
      </c>
      <c r="L12" s="46" t="e">
        <f>#REF!</f>
        <v>#REF!</v>
      </c>
      <c r="M12" s="46" t="e">
        <f>#REF!</f>
        <v>#REF!</v>
      </c>
      <c r="N12" s="46" t="e">
        <f>#REF!</f>
        <v>#REF!</v>
      </c>
      <c r="O12" s="46" t="e">
        <f>#REF!</f>
        <v>#REF!</v>
      </c>
      <c r="P12" s="46" t="e">
        <f>#REF!</f>
        <v>#REF!</v>
      </c>
      <c r="Q12" s="46" t="e">
        <f>#REF!</f>
        <v>#REF!</v>
      </c>
      <c r="R12" s="46" t="e">
        <f>#REF!</f>
        <v>#REF!</v>
      </c>
      <c r="S12" s="46" t="e">
        <f>#REF!</f>
        <v>#REF!</v>
      </c>
      <c r="T12" s="46" t="e">
        <f>#REF!</f>
        <v>#REF!</v>
      </c>
      <c r="U12" s="46" t="e">
        <f>#REF!</f>
        <v>#REF!</v>
      </c>
      <c r="V12" s="46" t="e">
        <f>#REF!</f>
        <v>#REF!</v>
      </c>
      <c r="W12" s="46" t="e">
        <f>#REF!</f>
        <v>#REF!</v>
      </c>
      <c r="X12" s="46" t="e">
        <f>#REF!</f>
        <v>#REF!</v>
      </c>
      <c r="Y12" s="46" t="e">
        <f>#REF!</f>
        <v>#REF!</v>
      </c>
      <c r="Z12" s="46" t="e">
        <f>#REF!</f>
        <v>#REF!</v>
      </c>
      <c r="AA12" s="46" t="e">
        <f>#REF!</f>
        <v>#REF!</v>
      </c>
      <c r="AB12" s="46" t="e">
        <f>#REF!</f>
        <v>#REF!</v>
      </c>
      <c r="AC12" s="46" t="e">
        <f>#REF!</f>
        <v>#REF!</v>
      </c>
      <c r="AD12" s="46" t="e">
        <f>#REF!</f>
        <v>#REF!</v>
      </c>
      <c r="AE12" s="46" t="e">
        <f>#REF!</f>
        <v>#REF!</v>
      </c>
      <c r="AF12" s="46" t="e">
        <f>#REF!</f>
        <v>#REF!</v>
      </c>
      <c r="AG12" s="46" t="e">
        <f>#REF!</f>
        <v>#REF!</v>
      </c>
      <c r="AH12" s="46" t="e">
        <f>#REF!</f>
        <v>#REF!</v>
      </c>
      <c r="AI12" s="46" t="e">
        <f>#REF!</f>
        <v>#REF!</v>
      </c>
      <c r="AJ12" s="46" t="str">
        <f>UAPA!P12</f>
        <v>N/A</v>
      </c>
      <c r="AK12" s="46">
        <f>UAPA!U12</f>
        <v>1</v>
      </c>
      <c r="AL12" s="46">
        <f>UAPA!Z12</f>
        <v>0</v>
      </c>
      <c r="AM12" s="46">
        <f>UAPA!AE12</f>
        <v>0</v>
      </c>
      <c r="AN12" s="46" t="e">
        <f>#REF!</f>
        <v>#REF!</v>
      </c>
      <c r="AO12" s="46" t="e">
        <f>#REF!</f>
        <v>#REF!</v>
      </c>
      <c r="AP12" s="46" t="e">
        <f>#REF!</f>
        <v>#REF!</v>
      </c>
      <c r="AQ12" s="46" t="e">
        <f>#REF!</f>
        <v>#REF!</v>
      </c>
      <c r="AR12" s="46" t="e">
        <f t="shared" si="0"/>
        <v>#REF!</v>
      </c>
      <c r="AS12" s="46" t="e">
        <f t="shared" si="1"/>
        <v>#REF!</v>
      </c>
      <c r="AT12" s="46" t="e">
        <f t="shared" si="2"/>
        <v>#REF!</v>
      </c>
      <c r="AU12" s="46" t="e">
        <f t="shared" si="3"/>
        <v>#REF!</v>
      </c>
      <c r="AV12" s="46" t="e">
        <f t="shared" si="4"/>
        <v>#REF!</v>
      </c>
      <c r="AW12" s="93">
        <v>7</v>
      </c>
      <c r="AX12" s="62" t="e">
        <f t="shared" si="5"/>
        <v>#REF!</v>
      </c>
    </row>
    <row r="13" spans="1:50" ht="174" hidden="1" customHeight="1">
      <c r="A13" s="184"/>
      <c r="B13" s="197"/>
      <c r="C13" s="73" t="s">
        <v>42</v>
      </c>
      <c r="D13" s="70" t="s">
        <v>41</v>
      </c>
      <c r="E13" s="38" t="str">
        <f>'Formulación 2025'!C13</f>
        <v>Implementar las mejoras derivadas del desarrollo del  grupo focal</v>
      </c>
      <c r="F13" s="44" t="str">
        <f>'Formulación 2025'!D13</f>
        <v>Un informe semestral</v>
      </c>
      <c r="G13" s="38" t="str">
        <f>'Formulación 2025'!F13</f>
        <v>N/A</v>
      </c>
      <c r="H13" s="46" t="e">
        <f>#REF!</f>
        <v>#REF!</v>
      </c>
      <c r="I13" s="46" t="e">
        <f>#REF!</f>
        <v>#REF!</v>
      </c>
      <c r="J13" s="46" t="e">
        <f>#REF!</f>
        <v>#REF!</v>
      </c>
      <c r="K13" s="46" t="e">
        <f>#REF!</f>
        <v>#REF!</v>
      </c>
      <c r="L13" s="46" t="e">
        <f>#REF!</f>
        <v>#REF!</v>
      </c>
      <c r="M13" s="46" t="e">
        <f>#REF!</f>
        <v>#REF!</v>
      </c>
      <c r="N13" s="46" t="e">
        <f>#REF!</f>
        <v>#REF!</v>
      </c>
      <c r="O13" s="46" t="e">
        <f>#REF!</f>
        <v>#REF!</v>
      </c>
      <c r="P13" s="46" t="e">
        <f>#REF!</f>
        <v>#REF!</v>
      </c>
      <c r="Q13" s="46" t="e">
        <f>#REF!</f>
        <v>#REF!</v>
      </c>
      <c r="R13" s="46" t="e">
        <f>#REF!</f>
        <v>#REF!</v>
      </c>
      <c r="S13" s="46" t="e">
        <f>#REF!</f>
        <v>#REF!</v>
      </c>
      <c r="T13" s="46" t="e">
        <f>#REF!</f>
        <v>#REF!</v>
      </c>
      <c r="U13" s="46" t="e">
        <f>#REF!</f>
        <v>#REF!</v>
      </c>
      <c r="V13" s="46" t="e">
        <f>#REF!</f>
        <v>#REF!</v>
      </c>
      <c r="W13" s="46" t="e">
        <f>#REF!</f>
        <v>#REF!</v>
      </c>
      <c r="X13" s="46" t="e">
        <f>#REF!</f>
        <v>#REF!</v>
      </c>
      <c r="Y13" s="46" t="e">
        <f>#REF!</f>
        <v>#REF!</v>
      </c>
      <c r="Z13" s="46" t="e">
        <f>#REF!</f>
        <v>#REF!</v>
      </c>
      <c r="AA13" s="46" t="e">
        <f>#REF!</f>
        <v>#REF!</v>
      </c>
      <c r="AB13" s="46" t="e">
        <f>#REF!</f>
        <v>#REF!</v>
      </c>
      <c r="AC13" s="46" t="e">
        <f>#REF!</f>
        <v>#REF!</v>
      </c>
      <c r="AD13" s="46" t="e">
        <f>#REF!</f>
        <v>#REF!</v>
      </c>
      <c r="AE13" s="46" t="e">
        <f>#REF!</f>
        <v>#REF!</v>
      </c>
      <c r="AF13" s="46" t="e">
        <f>#REF!</f>
        <v>#REF!</v>
      </c>
      <c r="AG13" s="46" t="e">
        <f>#REF!</f>
        <v>#REF!</v>
      </c>
      <c r="AH13" s="46" t="e">
        <f>#REF!</f>
        <v>#REF!</v>
      </c>
      <c r="AI13" s="46" t="e">
        <f>#REF!</f>
        <v>#REF!</v>
      </c>
      <c r="AJ13" s="46" t="str">
        <f>UAPA!P13</f>
        <v>N/A</v>
      </c>
      <c r="AK13" s="46">
        <f>UAPA!U13</f>
        <v>0</v>
      </c>
      <c r="AL13" s="46">
        <f>UAPA!Z13</f>
        <v>0</v>
      </c>
      <c r="AM13" s="46">
        <f>UAPA!AE13</f>
        <v>0</v>
      </c>
      <c r="AN13" s="46" t="e">
        <f>#REF!</f>
        <v>#REF!</v>
      </c>
      <c r="AO13" s="46" t="e">
        <f>#REF!</f>
        <v>#REF!</v>
      </c>
      <c r="AP13" s="46" t="e">
        <f>#REF!</f>
        <v>#REF!</v>
      </c>
      <c r="AQ13" s="46" t="e">
        <f>#REF!</f>
        <v>#REF!</v>
      </c>
      <c r="AR13" s="46" t="e">
        <f t="shared" si="0"/>
        <v>#REF!</v>
      </c>
      <c r="AS13" s="46" t="e">
        <f t="shared" si="1"/>
        <v>#REF!</v>
      </c>
      <c r="AT13" s="46" t="e">
        <f t="shared" si="2"/>
        <v>#REF!</v>
      </c>
      <c r="AU13" s="46" t="e">
        <f t="shared" si="3"/>
        <v>#REF!</v>
      </c>
      <c r="AV13" s="46" t="e">
        <f t="shared" si="4"/>
        <v>#REF!</v>
      </c>
      <c r="AW13" s="93">
        <v>8</v>
      </c>
      <c r="AX13" s="62" t="e">
        <f t="shared" si="5"/>
        <v>#REF!</v>
      </c>
    </row>
    <row r="14" spans="1:50" s="7" customFormat="1" ht="174" hidden="1" customHeight="1">
      <c r="A14" s="182" t="s">
        <v>43</v>
      </c>
      <c r="B14" s="182" t="s">
        <v>44</v>
      </c>
      <c r="C14" s="67" t="s">
        <v>45</v>
      </c>
      <c r="D14" s="70" t="s">
        <v>46</v>
      </c>
      <c r="E14" s="38" t="str">
        <f>'Formulación 2025'!C14</f>
        <v>Elaborar  diagnóstico sobre el contexto institucional de la entidad</v>
      </c>
      <c r="F14" s="44" t="str">
        <f>'Formulación 2025'!D14</f>
        <v xml:space="preserve">Un documento técnico sobre el contexto institucional </v>
      </c>
      <c r="G14" s="38" t="str">
        <f>'Formulación 2025'!F14</f>
        <v>NA</v>
      </c>
      <c r="H14" s="46" t="e">
        <f>#REF!</f>
        <v>#REF!</v>
      </c>
      <c r="I14" s="46" t="e">
        <f>#REF!</f>
        <v>#REF!</v>
      </c>
      <c r="J14" s="46" t="e">
        <f>#REF!</f>
        <v>#REF!</v>
      </c>
      <c r="K14" s="46" t="e">
        <f>#REF!</f>
        <v>#REF!</v>
      </c>
      <c r="L14" s="46" t="e">
        <f>#REF!</f>
        <v>#REF!</v>
      </c>
      <c r="M14" s="46" t="e">
        <f>#REF!</f>
        <v>#REF!</v>
      </c>
      <c r="N14" s="46" t="e">
        <f>#REF!</f>
        <v>#REF!</v>
      </c>
      <c r="O14" s="46" t="e">
        <f>#REF!</f>
        <v>#REF!</v>
      </c>
      <c r="P14" s="46" t="e">
        <f>#REF!</f>
        <v>#REF!</v>
      </c>
      <c r="Q14" s="46" t="e">
        <f>#REF!</f>
        <v>#REF!</v>
      </c>
      <c r="R14" s="46" t="e">
        <f>#REF!</f>
        <v>#REF!</v>
      </c>
      <c r="S14" s="46" t="e">
        <f>#REF!</f>
        <v>#REF!</v>
      </c>
      <c r="T14" s="46" t="e">
        <f>#REF!</f>
        <v>#REF!</v>
      </c>
      <c r="U14" s="46" t="e">
        <f>#REF!</f>
        <v>#REF!</v>
      </c>
      <c r="V14" s="46" t="e">
        <f>#REF!</f>
        <v>#REF!</v>
      </c>
      <c r="W14" s="46" t="e">
        <f>#REF!</f>
        <v>#REF!</v>
      </c>
      <c r="X14" s="46" t="e">
        <f>#REF!</f>
        <v>#REF!</v>
      </c>
      <c r="Y14" s="46" t="e">
        <f>#REF!</f>
        <v>#REF!</v>
      </c>
      <c r="Z14" s="46" t="e">
        <f>#REF!</f>
        <v>#REF!</v>
      </c>
      <c r="AA14" s="46" t="e">
        <f>#REF!</f>
        <v>#REF!</v>
      </c>
      <c r="AB14" s="46" t="e">
        <f>#REF!</f>
        <v>#REF!</v>
      </c>
      <c r="AC14" s="46" t="e">
        <f>#REF!</f>
        <v>#REF!</v>
      </c>
      <c r="AD14" s="46" t="e">
        <f>#REF!</f>
        <v>#REF!</v>
      </c>
      <c r="AE14" s="46" t="e">
        <f>#REF!</f>
        <v>#REF!</v>
      </c>
      <c r="AF14" s="46" t="e">
        <f>#REF!</f>
        <v>#REF!</v>
      </c>
      <c r="AG14" s="46" t="e">
        <f>#REF!</f>
        <v>#REF!</v>
      </c>
      <c r="AH14" s="46" t="e">
        <f>#REF!</f>
        <v>#REF!</v>
      </c>
      <c r="AI14" s="46" t="e">
        <f>#REF!</f>
        <v>#REF!</v>
      </c>
      <c r="AJ14" s="46">
        <f>UAPA!P14</f>
        <v>1</v>
      </c>
      <c r="AK14" s="46">
        <f>UAPA!U14</f>
        <v>0</v>
      </c>
      <c r="AL14" s="46">
        <f>UAPA!Z14</f>
        <v>0</v>
      </c>
      <c r="AM14" s="46">
        <f>UAPA!AE14</f>
        <v>0</v>
      </c>
      <c r="AN14" s="46" t="e">
        <f>#REF!</f>
        <v>#REF!</v>
      </c>
      <c r="AO14" s="46" t="e">
        <f>#REF!</f>
        <v>#REF!</v>
      </c>
      <c r="AP14" s="46" t="e">
        <f>#REF!</f>
        <v>#REF!</v>
      </c>
      <c r="AQ14" s="46" t="e">
        <f>#REF!</f>
        <v>#REF!</v>
      </c>
      <c r="AR14" s="46" t="e">
        <f t="shared" si="0"/>
        <v>#REF!</v>
      </c>
      <c r="AS14" s="46" t="e">
        <f t="shared" si="1"/>
        <v>#REF!</v>
      </c>
      <c r="AT14" s="46" t="e">
        <f t="shared" si="2"/>
        <v>#REF!</v>
      </c>
      <c r="AU14" s="46" t="e">
        <f t="shared" si="3"/>
        <v>#REF!</v>
      </c>
      <c r="AV14" s="46" t="e">
        <f t="shared" si="4"/>
        <v>#REF!</v>
      </c>
      <c r="AW14" s="93">
        <v>9</v>
      </c>
      <c r="AX14" s="62" t="e">
        <f t="shared" si="5"/>
        <v>#REF!</v>
      </c>
    </row>
    <row r="15" spans="1:50" s="7" customFormat="1" ht="174" hidden="1" customHeight="1">
      <c r="A15" s="183"/>
      <c r="B15" s="183"/>
      <c r="C15" s="67" t="s">
        <v>49</v>
      </c>
      <c r="D15" s="70" t="s">
        <v>50</v>
      </c>
      <c r="E15" s="38" t="str">
        <f>'Formulación 2025'!C15</f>
        <v>Diseñar un plan de trabajo de acuerdo a la priorización de las actividades identificadas en el contexto institucional</v>
      </c>
      <c r="F15" s="44" t="str">
        <f>'Formulación 2025'!D15</f>
        <v xml:space="preserve">Un plan de trabajo diseñado </v>
      </c>
      <c r="G15" s="38" t="str">
        <f>'Formulación 2025'!F15</f>
        <v>N/A</v>
      </c>
      <c r="H15" s="46" t="e">
        <f>#REF!</f>
        <v>#REF!</v>
      </c>
      <c r="I15" s="46" t="e">
        <f>#REF!</f>
        <v>#REF!</v>
      </c>
      <c r="J15" s="46" t="e">
        <f>#REF!</f>
        <v>#REF!</v>
      </c>
      <c r="K15" s="46" t="e">
        <f>#REF!</f>
        <v>#REF!</v>
      </c>
      <c r="L15" s="46" t="e">
        <f>#REF!</f>
        <v>#REF!</v>
      </c>
      <c r="M15" s="46" t="e">
        <f>#REF!</f>
        <v>#REF!</v>
      </c>
      <c r="N15" s="46" t="e">
        <f>#REF!</f>
        <v>#REF!</v>
      </c>
      <c r="O15" s="46" t="e">
        <f>#REF!</f>
        <v>#REF!</v>
      </c>
      <c r="P15" s="46" t="e">
        <f>#REF!</f>
        <v>#REF!</v>
      </c>
      <c r="Q15" s="46" t="e">
        <f>#REF!</f>
        <v>#REF!</v>
      </c>
      <c r="R15" s="46" t="e">
        <f>#REF!</f>
        <v>#REF!</v>
      </c>
      <c r="S15" s="46" t="e">
        <f>#REF!</f>
        <v>#REF!</v>
      </c>
      <c r="T15" s="46" t="e">
        <f>#REF!</f>
        <v>#REF!</v>
      </c>
      <c r="U15" s="46" t="e">
        <f>#REF!</f>
        <v>#REF!</v>
      </c>
      <c r="V15" s="46" t="e">
        <f>#REF!</f>
        <v>#REF!</v>
      </c>
      <c r="W15" s="46" t="e">
        <f>#REF!</f>
        <v>#REF!</v>
      </c>
      <c r="X15" s="46" t="e">
        <f>#REF!</f>
        <v>#REF!</v>
      </c>
      <c r="Y15" s="46" t="e">
        <f>#REF!</f>
        <v>#REF!</v>
      </c>
      <c r="Z15" s="46" t="e">
        <f>#REF!</f>
        <v>#REF!</v>
      </c>
      <c r="AA15" s="46" t="e">
        <f>#REF!</f>
        <v>#REF!</v>
      </c>
      <c r="AB15" s="46" t="e">
        <f>#REF!</f>
        <v>#REF!</v>
      </c>
      <c r="AC15" s="46" t="e">
        <f>#REF!</f>
        <v>#REF!</v>
      </c>
      <c r="AD15" s="46" t="e">
        <f>#REF!</f>
        <v>#REF!</v>
      </c>
      <c r="AE15" s="46" t="e">
        <f>#REF!</f>
        <v>#REF!</v>
      </c>
      <c r="AF15" s="46" t="e">
        <f>#REF!</f>
        <v>#REF!</v>
      </c>
      <c r="AG15" s="46" t="e">
        <f>#REF!</f>
        <v>#REF!</v>
      </c>
      <c r="AH15" s="46" t="e">
        <f>#REF!</f>
        <v>#REF!</v>
      </c>
      <c r="AI15" s="46" t="e">
        <f>#REF!</f>
        <v>#REF!</v>
      </c>
      <c r="AJ15" s="46">
        <f>UAPA!P15</f>
        <v>0.77</v>
      </c>
      <c r="AK15" s="46">
        <f>UAPA!U15</f>
        <v>0</v>
      </c>
      <c r="AL15" s="46">
        <f>UAPA!Z15</f>
        <v>0</v>
      </c>
      <c r="AM15" s="46">
        <f>UAPA!AE15</f>
        <v>0</v>
      </c>
      <c r="AN15" s="46" t="e">
        <f>#REF!</f>
        <v>#REF!</v>
      </c>
      <c r="AO15" s="46" t="e">
        <f>#REF!</f>
        <v>#REF!</v>
      </c>
      <c r="AP15" s="46" t="e">
        <f>#REF!</f>
        <v>#REF!</v>
      </c>
      <c r="AQ15" s="46" t="e">
        <f>#REF!</f>
        <v>#REF!</v>
      </c>
      <c r="AR15" s="46" t="e">
        <f t="shared" si="0"/>
        <v>#REF!</v>
      </c>
      <c r="AS15" s="46" t="e">
        <f t="shared" si="1"/>
        <v>#REF!</v>
      </c>
      <c r="AT15" s="46" t="e">
        <f t="shared" si="2"/>
        <v>#REF!</v>
      </c>
      <c r="AU15" s="46" t="e">
        <f t="shared" si="3"/>
        <v>#REF!</v>
      </c>
      <c r="AV15" s="46" t="e">
        <f t="shared" si="4"/>
        <v>#REF!</v>
      </c>
      <c r="AW15" s="93">
        <v>10</v>
      </c>
      <c r="AX15" s="62" t="e">
        <f t="shared" si="5"/>
        <v>#REF!</v>
      </c>
    </row>
    <row r="16" spans="1:50" s="14" customFormat="1" ht="123.75" hidden="1" customHeight="1">
      <c r="A16" s="184"/>
      <c r="B16" s="184"/>
      <c r="C16" s="67" t="s">
        <v>51</v>
      </c>
      <c r="D16" s="70" t="s">
        <v>52</v>
      </c>
      <c r="E16" s="38" t="str">
        <f>'Formulación 2025'!C16</f>
        <v>Implementar un plan de trabajo de acuerdo a la priorización de las actividades identificadas en el contexto institucional</v>
      </c>
      <c r="F16" s="44" t="str">
        <f>'Formulación 2025'!D16</f>
        <v>Dos informes semestrales</v>
      </c>
      <c r="G16" s="38" t="str">
        <f>'Formulación 2025'!F16</f>
        <v>Número de actividades ejecutadas / Número actividades planteadas</v>
      </c>
      <c r="H16" s="46" t="e">
        <f>#REF!</f>
        <v>#REF!</v>
      </c>
      <c r="I16" s="46" t="e">
        <f>#REF!</f>
        <v>#REF!</v>
      </c>
      <c r="J16" s="46" t="e">
        <f>#REF!</f>
        <v>#REF!</v>
      </c>
      <c r="K16" s="46" t="e">
        <f>#REF!</f>
        <v>#REF!</v>
      </c>
      <c r="L16" s="46" t="e">
        <f>#REF!</f>
        <v>#REF!</v>
      </c>
      <c r="M16" s="46" t="e">
        <f>#REF!</f>
        <v>#REF!</v>
      </c>
      <c r="N16" s="46" t="e">
        <f>#REF!</f>
        <v>#REF!</v>
      </c>
      <c r="O16" s="46" t="e">
        <f>#REF!</f>
        <v>#REF!</v>
      </c>
      <c r="P16" s="46" t="e">
        <f>#REF!</f>
        <v>#REF!</v>
      </c>
      <c r="Q16" s="46" t="e">
        <f>#REF!</f>
        <v>#REF!</v>
      </c>
      <c r="R16" s="46" t="e">
        <f>#REF!</f>
        <v>#REF!</v>
      </c>
      <c r="S16" s="46" t="e">
        <f>#REF!</f>
        <v>#REF!</v>
      </c>
      <c r="T16" s="46" t="e">
        <f>#REF!</f>
        <v>#REF!</v>
      </c>
      <c r="U16" s="46" t="e">
        <f>#REF!</f>
        <v>#REF!</v>
      </c>
      <c r="V16" s="46" t="e">
        <f>#REF!</f>
        <v>#REF!</v>
      </c>
      <c r="W16" s="46" t="e">
        <f>#REF!</f>
        <v>#REF!</v>
      </c>
      <c r="X16" s="46" t="e">
        <f>#REF!</f>
        <v>#REF!</v>
      </c>
      <c r="Y16" s="46" t="e">
        <f>#REF!</f>
        <v>#REF!</v>
      </c>
      <c r="Z16" s="46" t="e">
        <f>#REF!</f>
        <v>#REF!</v>
      </c>
      <c r="AA16" s="46" t="e">
        <f>#REF!</f>
        <v>#REF!</v>
      </c>
      <c r="AB16" s="46" t="e">
        <f>#REF!</f>
        <v>#REF!</v>
      </c>
      <c r="AC16" s="46" t="e">
        <f>#REF!</f>
        <v>#REF!</v>
      </c>
      <c r="AD16" s="46" t="e">
        <f>#REF!</f>
        <v>#REF!</v>
      </c>
      <c r="AE16" s="46" t="e">
        <f>#REF!</f>
        <v>#REF!</v>
      </c>
      <c r="AF16" s="46" t="e">
        <f>#REF!</f>
        <v>#REF!</v>
      </c>
      <c r="AG16" s="46" t="e">
        <f>#REF!</f>
        <v>#REF!</v>
      </c>
      <c r="AH16" s="46" t="e">
        <f>#REF!</f>
        <v>#REF!</v>
      </c>
      <c r="AI16" s="46" t="e">
        <f>#REF!</f>
        <v>#REF!</v>
      </c>
      <c r="AJ16" s="46" t="str">
        <f>UAPA!P16</f>
        <v>N/A</v>
      </c>
      <c r="AK16" s="46">
        <f>UAPA!U16</f>
        <v>0.5</v>
      </c>
      <c r="AL16" s="46">
        <f>UAPA!Z16</f>
        <v>0</v>
      </c>
      <c r="AM16" s="46">
        <f>UAPA!AE16</f>
        <v>0</v>
      </c>
      <c r="AN16" s="46" t="e">
        <f>#REF!</f>
        <v>#REF!</v>
      </c>
      <c r="AO16" s="46" t="e">
        <f>#REF!</f>
        <v>#REF!</v>
      </c>
      <c r="AP16" s="46" t="e">
        <f>#REF!</f>
        <v>#REF!</v>
      </c>
      <c r="AQ16" s="46" t="e">
        <f>#REF!</f>
        <v>#REF!</v>
      </c>
      <c r="AR16" s="46" t="e">
        <f t="shared" si="0"/>
        <v>#REF!</v>
      </c>
      <c r="AS16" s="46" t="e">
        <f t="shared" si="1"/>
        <v>#REF!</v>
      </c>
      <c r="AT16" s="46" t="e">
        <f t="shared" si="2"/>
        <v>#REF!</v>
      </c>
      <c r="AU16" s="46" t="e">
        <f t="shared" si="3"/>
        <v>#REF!</v>
      </c>
      <c r="AV16" s="46" t="e">
        <f t="shared" si="4"/>
        <v>#REF!</v>
      </c>
      <c r="AW16" s="93">
        <v>11</v>
      </c>
      <c r="AX16" s="62" t="e">
        <f>AN16+AO16+AP16</f>
        <v>#REF!</v>
      </c>
    </row>
    <row r="17" spans="1:50" s="7" customFormat="1" ht="101.25" hidden="1" customHeight="1">
      <c r="A17" s="182" t="s">
        <v>53</v>
      </c>
      <c r="B17" s="182" t="s">
        <v>54</v>
      </c>
      <c r="C17" s="67" t="s">
        <v>55</v>
      </c>
      <c r="D17" s="70" t="s">
        <v>56</v>
      </c>
      <c r="E17" s="38" t="str">
        <f>'Formulación 2025'!C17</f>
        <v>Realizar el diagnóstico de las necesidades relacionadas con la política de gestión del conocimiento de la entidad</v>
      </c>
      <c r="F17" s="44" t="str">
        <f>'Formulación 2025'!D17</f>
        <v xml:space="preserve">Un diagnóstico sobre las necesidades de la Entidad </v>
      </c>
      <c r="G17" s="38" t="str">
        <f>'Formulación 2025'!F17</f>
        <v>NA</v>
      </c>
      <c r="H17" s="46" t="e">
        <f>#REF!</f>
        <v>#REF!</v>
      </c>
      <c r="I17" s="46" t="e">
        <f>#REF!</f>
        <v>#REF!</v>
      </c>
      <c r="J17" s="46" t="e">
        <f>#REF!</f>
        <v>#REF!</v>
      </c>
      <c r="K17" s="46" t="e">
        <f>#REF!</f>
        <v>#REF!</v>
      </c>
      <c r="L17" s="46" t="e">
        <f>#REF!</f>
        <v>#REF!</v>
      </c>
      <c r="M17" s="46" t="e">
        <f>#REF!</f>
        <v>#REF!</v>
      </c>
      <c r="N17" s="46" t="e">
        <f>#REF!</f>
        <v>#REF!</v>
      </c>
      <c r="O17" s="46" t="e">
        <f>#REF!</f>
        <v>#REF!</v>
      </c>
      <c r="P17" s="46" t="e">
        <f>#REF!</f>
        <v>#REF!</v>
      </c>
      <c r="Q17" s="46" t="e">
        <f>#REF!</f>
        <v>#REF!</v>
      </c>
      <c r="R17" s="46" t="e">
        <f>#REF!</f>
        <v>#REF!</v>
      </c>
      <c r="S17" s="46" t="e">
        <f>#REF!</f>
        <v>#REF!</v>
      </c>
      <c r="T17" s="46" t="e">
        <f>#REF!</f>
        <v>#REF!</v>
      </c>
      <c r="U17" s="46" t="e">
        <f>#REF!</f>
        <v>#REF!</v>
      </c>
      <c r="V17" s="46" t="e">
        <f>#REF!</f>
        <v>#REF!</v>
      </c>
      <c r="W17" s="46" t="e">
        <f>#REF!</f>
        <v>#REF!</v>
      </c>
      <c r="X17" s="46" t="e">
        <f>#REF!</f>
        <v>#REF!</v>
      </c>
      <c r="Y17" s="46" t="e">
        <f>#REF!</f>
        <v>#REF!</v>
      </c>
      <c r="Z17" s="46" t="e">
        <f>#REF!</f>
        <v>#REF!</v>
      </c>
      <c r="AA17" s="46" t="e">
        <f>#REF!</f>
        <v>#REF!</v>
      </c>
      <c r="AB17" s="46" t="e">
        <f>#REF!</f>
        <v>#REF!</v>
      </c>
      <c r="AC17" s="46" t="e">
        <f>#REF!</f>
        <v>#REF!</v>
      </c>
      <c r="AD17" s="46" t="e">
        <f>#REF!</f>
        <v>#REF!</v>
      </c>
      <c r="AE17" s="46" t="e">
        <f>#REF!</f>
        <v>#REF!</v>
      </c>
      <c r="AF17" s="46" t="e">
        <f>#REF!</f>
        <v>#REF!</v>
      </c>
      <c r="AG17" s="46" t="e">
        <f>#REF!</f>
        <v>#REF!</v>
      </c>
      <c r="AH17" s="46" t="e">
        <f>#REF!</f>
        <v>#REF!</v>
      </c>
      <c r="AI17" s="46" t="e">
        <f>#REF!</f>
        <v>#REF!</v>
      </c>
      <c r="AJ17" s="46">
        <f>UAPA!P17</f>
        <v>0</v>
      </c>
      <c r="AK17" s="46">
        <f>UAPA!U17</f>
        <v>0</v>
      </c>
      <c r="AL17" s="46">
        <f>UAPA!Z17</f>
        <v>0</v>
      </c>
      <c r="AM17" s="46">
        <f>UAPA!AE17</f>
        <v>0</v>
      </c>
      <c r="AN17" s="46" t="e">
        <f>#REF!</f>
        <v>#REF!</v>
      </c>
      <c r="AO17" s="46" t="e">
        <f>#REF!</f>
        <v>#REF!</v>
      </c>
      <c r="AP17" s="46" t="e">
        <f>#REF!</f>
        <v>#REF!</v>
      </c>
      <c r="AQ17" s="46" t="e">
        <f>#REF!</f>
        <v>#REF!</v>
      </c>
      <c r="AR17" s="46" t="e">
        <f t="shared" si="0"/>
        <v>#REF!</v>
      </c>
      <c r="AS17" s="46" t="e">
        <f t="shared" si="1"/>
        <v>#REF!</v>
      </c>
      <c r="AT17" s="46" t="e">
        <f t="shared" si="2"/>
        <v>#REF!</v>
      </c>
      <c r="AU17" s="46" t="e">
        <f t="shared" si="3"/>
        <v>#REF!</v>
      </c>
      <c r="AV17" s="46" t="e">
        <f t="shared" si="4"/>
        <v>#REF!</v>
      </c>
      <c r="AW17" s="93">
        <v>12</v>
      </c>
      <c r="AX17" s="62" t="e">
        <f t="shared" si="5"/>
        <v>#REF!</v>
      </c>
    </row>
    <row r="18" spans="1:50" s="132" customFormat="1" ht="90" customHeight="1">
      <c r="A18" s="183"/>
      <c r="B18" s="183"/>
      <c r="C18" s="125" t="s">
        <v>57</v>
      </c>
      <c r="D18" s="126" t="s">
        <v>50</v>
      </c>
      <c r="E18" s="127" t="str">
        <f>'Formulación 2025'!C18</f>
        <v>Diseñar un plan de trabajo derivado del diagnóstico de las necesidades de la política de gestión del conocimiento de la entidad</v>
      </c>
      <c r="F18" s="128" t="str">
        <f>'Formulación 2025'!D18</f>
        <v xml:space="preserve">Un plan de trabajo diseñado </v>
      </c>
      <c r="G18" s="127" t="str">
        <f>'Formulación 2025'!F18</f>
        <v>N/A</v>
      </c>
      <c r="H18" s="129" t="e">
        <f>#REF!</f>
        <v>#REF!</v>
      </c>
      <c r="I18" s="129" t="e">
        <f>#REF!</f>
        <v>#REF!</v>
      </c>
      <c r="J18" s="129" t="e">
        <f>#REF!</f>
        <v>#REF!</v>
      </c>
      <c r="K18" s="129" t="e">
        <f>#REF!</f>
        <v>#REF!</v>
      </c>
      <c r="L18" s="129" t="e">
        <f>#REF!</f>
        <v>#REF!</v>
      </c>
      <c r="M18" s="129" t="e">
        <f>#REF!</f>
        <v>#REF!</v>
      </c>
      <c r="N18" s="129" t="e">
        <f>#REF!</f>
        <v>#REF!</v>
      </c>
      <c r="O18" s="129" t="e">
        <f>#REF!</f>
        <v>#REF!</v>
      </c>
      <c r="P18" s="129" t="e">
        <f>#REF!</f>
        <v>#REF!</v>
      </c>
      <c r="Q18" s="129" t="e">
        <f>#REF!</f>
        <v>#REF!</v>
      </c>
      <c r="R18" s="129" t="e">
        <f>#REF!</f>
        <v>#REF!</v>
      </c>
      <c r="S18" s="129" t="e">
        <f>#REF!</f>
        <v>#REF!</v>
      </c>
      <c r="T18" s="129" t="e">
        <f>#REF!</f>
        <v>#REF!</v>
      </c>
      <c r="U18" s="129" t="e">
        <f>#REF!</f>
        <v>#REF!</v>
      </c>
      <c r="V18" s="129" t="e">
        <f>#REF!</f>
        <v>#REF!</v>
      </c>
      <c r="W18" s="129" t="e">
        <f>#REF!</f>
        <v>#REF!</v>
      </c>
      <c r="X18" s="129" t="e">
        <f>#REF!</f>
        <v>#REF!</v>
      </c>
      <c r="Y18" s="129" t="e">
        <f>#REF!</f>
        <v>#REF!</v>
      </c>
      <c r="Z18" s="129" t="e">
        <f>#REF!</f>
        <v>#REF!</v>
      </c>
      <c r="AA18" s="129" t="e">
        <f>#REF!</f>
        <v>#REF!</v>
      </c>
      <c r="AB18" s="129" t="e">
        <f>#REF!</f>
        <v>#REF!</v>
      </c>
      <c r="AC18" s="129" t="e">
        <f>#REF!</f>
        <v>#REF!</v>
      </c>
      <c r="AD18" s="129" t="e">
        <f>#REF!</f>
        <v>#REF!</v>
      </c>
      <c r="AE18" s="129" t="e">
        <f>#REF!</f>
        <v>#REF!</v>
      </c>
      <c r="AF18" s="129" t="e">
        <f>#REF!</f>
        <v>#REF!</v>
      </c>
      <c r="AG18" s="129" t="e">
        <f>#REF!</f>
        <v>#REF!</v>
      </c>
      <c r="AH18" s="129" t="e">
        <f>#REF!</f>
        <v>#REF!</v>
      </c>
      <c r="AI18" s="129" t="e">
        <f>#REF!</f>
        <v>#REF!</v>
      </c>
      <c r="AJ18" s="129">
        <f>UAPA!P18</f>
        <v>0</v>
      </c>
      <c r="AK18" s="129">
        <f>UAPA!U18</f>
        <v>0</v>
      </c>
      <c r="AL18" s="129">
        <f>UAPA!Z18</f>
        <v>0</v>
      </c>
      <c r="AM18" s="129">
        <f>UAPA!AE18</f>
        <v>0</v>
      </c>
      <c r="AN18" s="129" t="e">
        <f>#REF!</f>
        <v>#REF!</v>
      </c>
      <c r="AO18" s="129" t="e">
        <f>#REF!</f>
        <v>#REF!</v>
      </c>
      <c r="AP18" s="129" t="e">
        <f>#REF!</f>
        <v>#REF!</v>
      </c>
      <c r="AQ18" s="129" t="e">
        <f>#REF!</f>
        <v>#REF!</v>
      </c>
      <c r="AR18" s="129" t="e">
        <f t="shared" si="0"/>
        <v>#REF!</v>
      </c>
      <c r="AS18" s="129" t="e">
        <f t="shared" si="1"/>
        <v>#REF!</v>
      </c>
      <c r="AT18" s="129" t="e">
        <f t="shared" si="2"/>
        <v>#REF!</v>
      </c>
      <c r="AU18" s="129" t="e">
        <f t="shared" si="3"/>
        <v>#REF!</v>
      </c>
      <c r="AV18" s="129" t="e">
        <f t="shared" si="4"/>
        <v>#REF!</v>
      </c>
      <c r="AW18" s="130">
        <v>13</v>
      </c>
      <c r="AX18" s="131" t="e">
        <f t="shared" si="5"/>
        <v>#REF!</v>
      </c>
    </row>
    <row r="19" spans="1:50" ht="95.25" customHeight="1">
      <c r="A19" s="183"/>
      <c r="B19" s="183"/>
      <c r="C19" s="67" t="s">
        <v>58</v>
      </c>
      <c r="D19" s="70" t="s">
        <v>52</v>
      </c>
      <c r="E19" s="38" t="str">
        <f>'Formulación 2025'!C19</f>
        <v>Implementar un plan de trabajo derivado del diagnóstico de las necesidades de la política de gestión del conocimiento de la entidad</v>
      </c>
      <c r="F19" s="44" t="str">
        <f>'Formulación 2025'!D19</f>
        <v>Dos informes semestrales</v>
      </c>
      <c r="G19" s="38" t="str">
        <f>'Formulación 2025'!F19</f>
        <v>Número de actividades ejecutadas / Número actividades planteadas</v>
      </c>
      <c r="H19" s="46" t="e">
        <f>#REF!</f>
        <v>#REF!</v>
      </c>
      <c r="I19" s="46" t="e">
        <f>#REF!</f>
        <v>#REF!</v>
      </c>
      <c r="J19" s="46" t="e">
        <f>#REF!</f>
        <v>#REF!</v>
      </c>
      <c r="K19" s="46" t="e">
        <f>#REF!</f>
        <v>#REF!</v>
      </c>
      <c r="L19" s="46" t="e">
        <f>#REF!</f>
        <v>#REF!</v>
      </c>
      <c r="M19" s="46" t="e">
        <f>#REF!</f>
        <v>#REF!</v>
      </c>
      <c r="N19" s="46" t="e">
        <f>#REF!</f>
        <v>#REF!</v>
      </c>
      <c r="O19" s="46" t="e">
        <f>#REF!</f>
        <v>#REF!</v>
      </c>
      <c r="P19" s="46" t="e">
        <f>#REF!</f>
        <v>#REF!</v>
      </c>
      <c r="Q19" s="46" t="e">
        <f>#REF!</f>
        <v>#REF!</v>
      </c>
      <c r="R19" s="46" t="e">
        <f>#REF!</f>
        <v>#REF!</v>
      </c>
      <c r="S19" s="46" t="e">
        <f>#REF!</f>
        <v>#REF!</v>
      </c>
      <c r="T19" s="46" t="e">
        <f>#REF!</f>
        <v>#REF!</v>
      </c>
      <c r="U19" s="46" t="e">
        <f>#REF!</f>
        <v>#REF!</v>
      </c>
      <c r="V19" s="46" t="e">
        <f>#REF!</f>
        <v>#REF!</v>
      </c>
      <c r="W19" s="46" t="e">
        <f>#REF!</f>
        <v>#REF!</v>
      </c>
      <c r="X19" s="46" t="e">
        <f>#REF!</f>
        <v>#REF!</v>
      </c>
      <c r="Y19" s="46" t="e">
        <f>#REF!</f>
        <v>#REF!</v>
      </c>
      <c r="Z19" s="46" t="e">
        <f>#REF!</f>
        <v>#REF!</v>
      </c>
      <c r="AA19" s="46" t="e">
        <f>#REF!</f>
        <v>#REF!</v>
      </c>
      <c r="AB19" s="46" t="e">
        <f>#REF!</f>
        <v>#REF!</v>
      </c>
      <c r="AC19" s="46" t="e">
        <f>#REF!</f>
        <v>#REF!</v>
      </c>
      <c r="AD19" s="46" t="e">
        <f>#REF!</f>
        <v>#REF!</v>
      </c>
      <c r="AE19" s="46" t="e">
        <f>#REF!</f>
        <v>#REF!</v>
      </c>
      <c r="AF19" s="46" t="e">
        <f>#REF!</f>
        <v>#REF!</v>
      </c>
      <c r="AG19" s="46" t="e">
        <f>#REF!</f>
        <v>#REF!</v>
      </c>
      <c r="AH19" s="46" t="e">
        <f>#REF!</f>
        <v>#REF!</v>
      </c>
      <c r="AI19" s="46" t="e">
        <f>#REF!</f>
        <v>#REF!</v>
      </c>
      <c r="AJ19" s="46" t="str">
        <f>UAPA!P19</f>
        <v>N/A</v>
      </c>
      <c r="AK19" s="46">
        <f>UAPA!U19</f>
        <v>0</v>
      </c>
      <c r="AL19" s="46">
        <f>UAPA!Z19</f>
        <v>0</v>
      </c>
      <c r="AM19" s="46">
        <f>UAPA!AE19</f>
        <v>0</v>
      </c>
      <c r="AN19" s="46" t="e">
        <f>#REF!</f>
        <v>#REF!</v>
      </c>
      <c r="AO19" s="46" t="e">
        <f>#REF!</f>
        <v>#REF!</v>
      </c>
      <c r="AP19" s="46" t="e">
        <f>#REF!</f>
        <v>#REF!</v>
      </c>
      <c r="AQ19" s="46" t="e">
        <f>#REF!</f>
        <v>#REF!</v>
      </c>
      <c r="AR19" s="46" t="e">
        <f t="shared" si="0"/>
        <v>#REF!</v>
      </c>
      <c r="AS19" s="46" t="e">
        <f t="shared" si="1"/>
        <v>#REF!</v>
      </c>
      <c r="AT19" s="46" t="e">
        <f t="shared" si="2"/>
        <v>#REF!</v>
      </c>
      <c r="AU19" s="46" t="e">
        <f t="shared" si="3"/>
        <v>#REF!</v>
      </c>
      <c r="AV19" s="46" t="e">
        <f t="shared" si="4"/>
        <v>#REF!</v>
      </c>
      <c r="AW19" s="93">
        <v>14</v>
      </c>
      <c r="AX19" s="62" t="e">
        <f>AU19</f>
        <v>#REF!</v>
      </c>
    </row>
    <row r="20" spans="1:50" ht="95.25" customHeight="1">
      <c r="A20" s="184"/>
      <c r="B20" s="184"/>
      <c r="C20" s="67" t="s">
        <v>59</v>
      </c>
      <c r="D20" s="70" t="s">
        <v>60</v>
      </c>
      <c r="E20" s="38" t="str">
        <f>'Formulación 2025'!C20</f>
        <v>Evaluar la implementación del plan de trabajo identificado por la Entidad</v>
      </c>
      <c r="F20" s="44" t="str">
        <f>'Formulación 2025'!D20</f>
        <v>Un Informe de evaluación</v>
      </c>
      <c r="G20" s="38" t="str">
        <f>'Formulación 2025'!F20</f>
        <v>N/A</v>
      </c>
      <c r="H20" s="46" t="e">
        <f>#REF!</f>
        <v>#REF!</v>
      </c>
      <c r="I20" s="46" t="e">
        <f>#REF!</f>
        <v>#REF!</v>
      </c>
      <c r="J20" s="46" t="e">
        <f>#REF!</f>
        <v>#REF!</v>
      </c>
      <c r="K20" s="46" t="e">
        <f>#REF!</f>
        <v>#REF!</v>
      </c>
      <c r="L20" s="46" t="e">
        <f>#REF!</f>
        <v>#REF!</v>
      </c>
      <c r="M20" s="46" t="e">
        <f>#REF!</f>
        <v>#REF!</v>
      </c>
      <c r="N20" s="46" t="e">
        <f>#REF!</f>
        <v>#REF!</v>
      </c>
      <c r="O20" s="46" t="e">
        <f>#REF!</f>
        <v>#REF!</v>
      </c>
      <c r="P20" s="46" t="e">
        <f>#REF!</f>
        <v>#REF!</v>
      </c>
      <c r="Q20" s="46" t="e">
        <f>#REF!</f>
        <v>#REF!</v>
      </c>
      <c r="R20" s="46" t="e">
        <f>#REF!</f>
        <v>#REF!</v>
      </c>
      <c r="S20" s="46" t="e">
        <f>#REF!</f>
        <v>#REF!</v>
      </c>
      <c r="T20" s="46" t="e">
        <f>#REF!</f>
        <v>#REF!</v>
      </c>
      <c r="U20" s="46" t="e">
        <f>#REF!</f>
        <v>#REF!</v>
      </c>
      <c r="V20" s="46" t="e">
        <f>#REF!</f>
        <v>#REF!</v>
      </c>
      <c r="W20" s="46" t="e">
        <f>#REF!</f>
        <v>#REF!</v>
      </c>
      <c r="X20" s="46" t="e">
        <f>#REF!</f>
        <v>#REF!</v>
      </c>
      <c r="Y20" s="46" t="e">
        <f>#REF!</f>
        <v>#REF!</v>
      </c>
      <c r="Z20" s="46" t="e">
        <f>#REF!</f>
        <v>#REF!</v>
      </c>
      <c r="AA20" s="46" t="e">
        <f>#REF!</f>
        <v>#REF!</v>
      </c>
      <c r="AB20" s="46" t="e">
        <f>#REF!</f>
        <v>#REF!</v>
      </c>
      <c r="AC20" s="46" t="e">
        <f>#REF!</f>
        <v>#REF!</v>
      </c>
      <c r="AD20" s="46" t="e">
        <f>#REF!</f>
        <v>#REF!</v>
      </c>
      <c r="AE20" s="46" t="e">
        <f>#REF!</f>
        <v>#REF!</v>
      </c>
      <c r="AF20" s="46" t="e">
        <f>#REF!</f>
        <v>#REF!</v>
      </c>
      <c r="AG20" s="46" t="e">
        <f>#REF!</f>
        <v>#REF!</v>
      </c>
      <c r="AH20" s="46" t="e">
        <f>#REF!</f>
        <v>#REF!</v>
      </c>
      <c r="AI20" s="46" t="e">
        <f>#REF!</f>
        <v>#REF!</v>
      </c>
      <c r="AJ20" s="46" t="str">
        <f>UAPA!P20</f>
        <v>N/A</v>
      </c>
      <c r="AK20" s="46">
        <f>UAPA!U20</f>
        <v>0</v>
      </c>
      <c r="AL20" s="46">
        <f>UAPA!Z20</f>
        <v>0</v>
      </c>
      <c r="AM20" s="46">
        <f>UAPA!AE20</f>
        <v>0</v>
      </c>
      <c r="AN20" s="46" t="e">
        <f>#REF!</f>
        <v>#REF!</v>
      </c>
      <c r="AO20" s="46" t="e">
        <f>#REF!</f>
        <v>#REF!</v>
      </c>
      <c r="AP20" s="46" t="e">
        <f>#REF!</f>
        <v>#REF!</v>
      </c>
      <c r="AQ20" s="46" t="e">
        <f>#REF!</f>
        <v>#REF!</v>
      </c>
      <c r="AR20" s="46" t="e">
        <f t="shared" si="0"/>
        <v>#REF!</v>
      </c>
      <c r="AS20" s="46" t="e">
        <f t="shared" si="1"/>
        <v>#REF!</v>
      </c>
      <c r="AT20" s="46" t="e">
        <f t="shared" si="2"/>
        <v>#REF!</v>
      </c>
      <c r="AU20" s="46" t="e">
        <f t="shared" si="3"/>
        <v>#REF!</v>
      </c>
      <c r="AV20" s="46" t="e">
        <f t="shared" si="4"/>
        <v>#REF!</v>
      </c>
      <c r="AW20" s="93"/>
      <c r="AX20" s="76"/>
    </row>
    <row r="21" spans="1:50" ht="24.75">
      <c r="F21" s="210" t="s">
        <v>112</v>
      </c>
      <c r="G21" s="211"/>
      <c r="H21" s="24" t="e">
        <f>(H6+H7+H10+H14+H15+H17+H18)/7</f>
        <v>#REF!</v>
      </c>
      <c r="I21" s="24" t="e">
        <f>#REF!</f>
        <v>#REF!</v>
      </c>
      <c r="J21" s="24" t="e">
        <f>(J8+J11+J13+J16+J19)/5</f>
        <v>#REF!</v>
      </c>
      <c r="K21" s="24" t="e">
        <f>(K8+K11+K13+K16+K19+K20)/6</f>
        <v>#REF!</v>
      </c>
      <c r="L21" s="24" t="e">
        <f>(L6+L7+L10+L14+L15+L17+L18)/7</f>
        <v>#REF!</v>
      </c>
      <c r="M21" s="24" t="e">
        <f>(M8+M11+M12+M16+M19)/5</f>
        <v>#REF!</v>
      </c>
      <c r="N21" s="24" t="e">
        <f>(N8+N11+N13+N16+N19)/5</f>
        <v>#REF!</v>
      </c>
      <c r="O21" s="24" t="e">
        <f>(O8+O11+O13+O16+O19+O20)/6</f>
        <v>#REF!</v>
      </c>
      <c r="P21" s="24" t="e">
        <f>(P6+P7+P10+P14+P15+P17+P18)/7</f>
        <v>#REF!</v>
      </c>
      <c r="Q21" s="24" t="e">
        <f>(Q8+Q11+Q12+Q16+Q19)/5</f>
        <v>#REF!</v>
      </c>
      <c r="R21" s="24" t="e">
        <f>(R8+R11+R13+R16+R19)/5</f>
        <v>#REF!</v>
      </c>
      <c r="S21" s="24" t="e">
        <f>(S8+S11+S13+S16+S19+S20)/6</f>
        <v>#REF!</v>
      </c>
      <c r="T21" s="24" t="e">
        <f>(T6+T7+T10+T14+T15+T17+T18)/7</f>
        <v>#REF!</v>
      </c>
      <c r="U21" s="24" t="e">
        <f>(U8+U11+U12+U16+U19)/5</f>
        <v>#REF!</v>
      </c>
      <c r="V21" s="24" t="e">
        <f>(V8+V11+V13+V16+V19)/5</f>
        <v>#REF!</v>
      </c>
      <c r="W21" s="24" t="e">
        <f>(W8+W11+W13+W16+W19+W20)/6</f>
        <v>#REF!</v>
      </c>
      <c r="X21" s="24" t="e">
        <f>(X6+X7+X10+X14+X15+X17+X18)/7</f>
        <v>#REF!</v>
      </c>
      <c r="Y21" s="24" t="e">
        <f>(Y8+Y11+Y12+Y16+Y19)/5</f>
        <v>#REF!</v>
      </c>
      <c r="Z21" s="24" t="e">
        <f>(Z8+Z11+Z13+Z16+Z19)/5</f>
        <v>#REF!</v>
      </c>
      <c r="AA21" s="24" t="e">
        <f>(AA8+AA11+AA13+AA16+AA19+AA20)/6</f>
        <v>#REF!</v>
      </c>
      <c r="AB21" s="24" t="e">
        <f>(AB6+AB7+AB10+AB14+AB15+AB17+AB18)/7</f>
        <v>#REF!</v>
      </c>
      <c r="AC21" s="24" t="e">
        <f>(AC8+AC11+AC12+AC16+AC19)/5</f>
        <v>#REF!</v>
      </c>
      <c r="AD21" s="24" t="e">
        <f>(AD8+AD11+AD13+AD16+AD19)/5</f>
        <v>#REF!</v>
      </c>
      <c r="AE21" s="24" t="e">
        <f>(AE8+AE11+AE13+AE16+AE19+AE20)/6</f>
        <v>#REF!</v>
      </c>
      <c r="AF21" s="24" t="e">
        <f>(AF6+AF7+AF10+AF14+AF15+AF17+AF18)/7</f>
        <v>#REF!</v>
      </c>
      <c r="AG21" s="24" t="e">
        <f>(AG8+AG11+AG12+AG16+AG19)/5</f>
        <v>#REF!</v>
      </c>
      <c r="AH21" s="24" t="e">
        <f>(AH8+AH11+AH13+AH16+AH19)/5</f>
        <v>#REF!</v>
      </c>
      <c r="AI21" s="24" t="e">
        <f>(AI8+AI11+AI13+AI16+AI19+AI20)/6</f>
        <v>#REF!</v>
      </c>
      <c r="AJ21" s="24">
        <f>(AJ6+AJ7+AJ10+AJ14+AJ15+AJ17+AJ18)/7</f>
        <v>0.39571428571428574</v>
      </c>
      <c r="AK21" s="24">
        <f>(AK8+AK11+AK12+AK16+AK19)/5</f>
        <v>0.45999999999999996</v>
      </c>
      <c r="AL21" s="24">
        <f>(AL8+AL11+AL13+AL16+AL19)/5</f>
        <v>0</v>
      </c>
      <c r="AM21" s="24">
        <f>(AM8+AM11+AM13+AM16+AM19+AM20)/6</f>
        <v>0</v>
      </c>
      <c r="AN21" s="24" t="e">
        <f>(AN6+AN7+AN10+AN14+AN15+AN17+AN18)/7</f>
        <v>#REF!</v>
      </c>
      <c r="AO21" s="24" t="e">
        <f>(AO8+AO11+AO12+AO16+AO19)/5</f>
        <v>#REF!</v>
      </c>
      <c r="AP21" s="24" t="e">
        <f>(AP8+AP11+AP13+AP16+AP19)/5</f>
        <v>#REF!</v>
      </c>
      <c r="AQ21" s="24" t="e">
        <f>(AQ8+AQ11+AQ13+AQ16+AQ19+AQ20)/6</f>
        <v>#REF!</v>
      </c>
      <c r="AR21" s="24" t="e">
        <f t="shared" si="0"/>
        <v>#REF!</v>
      </c>
      <c r="AS21" s="24" t="e">
        <f t="shared" si="1"/>
        <v>#REF!</v>
      </c>
      <c r="AT21" s="24" t="e">
        <f t="shared" si="2"/>
        <v>#REF!</v>
      </c>
      <c r="AU21" s="24" t="e">
        <f t="shared" si="3"/>
        <v>#REF!</v>
      </c>
      <c r="AV21" s="24" t="e">
        <f t="shared" si="4"/>
        <v>#REF!</v>
      </c>
      <c r="AW21" s="24"/>
      <c r="AX21" s="24" t="e">
        <f>(AX6+AX7+AX8+AX9+AX10+AX11+AX12+AX13+AX14+AX15+AX16+AX17+AX18+AX19)/14</f>
        <v>#REF!</v>
      </c>
    </row>
    <row r="22" spans="1:50">
      <c r="H22" s="54"/>
      <c r="I22" s="54"/>
      <c r="J22" s="80"/>
      <c r="K22" s="80"/>
      <c r="L22" s="80"/>
      <c r="M22" s="97"/>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97"/>
      <c r="AS22" s="80"/>
      <c r="AT22" s="94"/>
      <c r="AU22" s="81"/>
      <c r="AV22" s="92">
        <f>(AR22+AS22+AT22+AU22)/4</f>
        <v>0</v>
      </c>
      <c r="AW22" s="81"/>
    </row>
    <row r="23" spans="1:50">
      <c r="H23" s="54"/>
      <c r="I23" s="54"/>
      <c r="K23" s="80"/>
      <c r="L23" s="54"/>
      <c r="P23" s="54"/>
      <c r="T23" s="54"/>
      <c r="X23" s="54"/>
      <c r="AB23" s="54"/>
      <c r="AF23" s="54"/>
      <c r="AR23" s="97"/>
      <c r="AV23" s="92">
        <f t="shared" si="4"/>
        <v>0</v>
      </c>
    </row>
    <row r="24" spans="1:50">
      <c r="I24" s="54"/>
    </row>
    <row r="25" spans="1:50">
      <c r="I25" s="54"/>
    </row>
    <row r="26" spans="1:50">
      <c r="I26" s="54"/>
    </row>
    <row r="27" spans="1:50" ht="33">
      <c r="I27" s="54"/>
      <c r="AV27" s="79" t="e">
        <f>(AV6+AV7+AV8+AV9+AV10+AV11+AV12+AV13+AV14+AV15+AV16+AV17+AV18+AV19)/14</f>
        <v>#REF!</v>
      </c>
    </row>
    <row r="28" spans="1:50">
      <c r="I28" s="54"/>
    </row>
    <row r="29" spans="1:50">
      <c r="I29" s="54"/>
    </row>
  </sheetData>
  <mergeCells count="66">
    <mergeCell ref="F21:G21"/>
    <mergeCell ref="AT4:AT5"/>
    <mergeCell ref="AU4:AU5"/>
    <mergeCell ref="B3:B5"/>
    <mergeCell ref="C3:C5"/>
    <mergeCell ref="D3:D5"/>
    <mergeCell ref="R4:R5"/>
    <mergeCell ref="S4:S5"/>
    <mergeCell ref="W4:W5"/>
    <mergeCell ref="L3:O3"/>
    <mergeCell ref="P3:S3"/>
    <mergeCell ref="L4:L5"/>
    <mergeCell ref="M4:M5"/>
    <mergeCell ref="N4:N5"/>
    <mergeCell ref="Q4:Q5"/>
    <mergeCell ref="AJ3:AM3"/>
    <mergeCell ref="A3:A5"/>
    <mergeCell ref="A6:A9"/>
    <mergeCell ref="B6:B9"/>
    <mergeCell ref="AV3:AV5"/>
    <mergeCell ref="AM4:AM5"/>
    <mergeCell ref="O4:O5"/>
    <mergeCell ref="Z4:Z5"/>
    <mergeCell ref="AD4:AD5"/>
    <mergeCell ref="T4:T5"/>
    <mergeCell ref="AN3:AQ3"/>
    <mergeCell ref="AN4:AN5"/>
    <mergeCell ref="AO4:AO5"/>
    <mergeCell ref="AP4:AP5"/>
    <mergeCell ref="AQ4:AQ5"/>
    <mergeCell ref="U4:U5"/>
    <mergeCell ref="T3:W3"/>
    <mergeCell ref="X4:X5"/>
    <mergeCell ref="X3:AA3"/>
    <mergeCell ref="AB3:AE3"/>
    <mergeCell ref="AF3:AI3"/>
    <mergeCell ref="J4:J5"/>
    <mergeCell ref="K4:K5"/>
    <mergeCell ref="E3:E5"/>
    <mergeCell ref="F3:F5"/>
    <mergeCell ref="H3:K3"/>
    <mergeCell ref="H4:H5"/>
    <mergeCell ref="I4:I5"/>
    <mergeCell ref="G3:G5"/>
    <mergeCell ref="AS4:AS5"/>
    <mergeCell ref="P4:P5"/>
    <mergeCell ref="AR4:AR5"/>
    <mergeCell ref="AL4:AL5"/>
    <mergeCell ref="AK4:AK5"/>
    <mergeCell ref="AJ4:AJ5"/>
    <mergeCell ref="AI4:AI5"/>
    <mergeCell ref="AF4:AF5"/>
    <mergeCell ref="AE4:AE5"/>
    <mergeCell ref="AC4:AC5"/>
    <mergeCell ref="AB4:AB5"/>
    <mergeCell ref="AA4:AA5"/>
    <mergeCell ref="AG4:AG5"/>
    <mergeCell ref="AH4:AH5"/>
    <mergeCell ref="V4:V5"/>
    <mergeCell ref="Y4:Y5"/>
    <mergeCell ref="B10:B13"/>
    <mergeCell ref="B14:B16"/>
    <mergeCell ref="B17:B20"/>
    <mergeCell ref="A10:A13"/>
    <mergeCell ref="A14:A16"/>
    <mergeCell ref="A17:A20"/>
  </mergeCells>
  <pageMargins left="0.7" right="0.7" top="0.75" bottom="0.75" header="0.3" footer="0.3"/>
  <pageSetup orientation="portrait" r:id="rId1"/>
  <headerFooter>
    <oddHeader>&amp;L&amp;"Calibri"&amp;15&amp;K000000 Información Pública Clasificada&amp;1#_x000D_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8E8A3-9E03-4615-85FC-6CEB048E431C}">
  <dimension ref="B4:O14"/>
  <sheetViews>
    <sheetView topLeftCell="D1" workbookViewId="0">
      <selection activeCell="A22" sqref="A22"/>
    </sheetView>
  </sheetViews>
  <sheetFormatPr baseColWidth="10" defaultColWidth="11.42578125" defaultRowHeight="12.75"/>
  <cols>
    <col min="1" max="1" width="4" style="12" customWidth="1"/>
    <col min="2" max="2" width="24.85546875" style="12" customWidth="1"/>
    <col min="3" max="11" width="30.7109375" style="12" customWidth="1"/>
    <col min="12" max="16384" width="11.42578125" style="12"/>
  </cols>
  <sheetData>
    <row r="4" spans="2:15">
      <c r="C4" s="216" t="s">
        <v>62</v>
      </c>
      <c r="D4" s="216"/>
      <c r="E4" s="216"/>
      <c r="F4" s="216"/>
      <c r="G4" s="216"/>
      <c r="H4" s="216"/>
      <c r="I4" s="216"/>
      <c r="J4" s="216"/>
      <c r="K4" s="216"/>
    </row>
    <row r="5" spans="2:15">
      <c r="C5" s="104"/>
      <c r="D5" s="104"/>
      <c r="E5" s="104"/>
      <c r="F5" s="104"/>
      <c r="G5" s="104"/>
      <c r="H5" s="104"/>
      <c r="I5" s="104"/>
      <c r="J5" s="104"/>
      <c r="K5" s="104"/>
    </row>
    <row r="6" spans="2:15">
      <c r="C6" s="104"/>
    </row>
    <row r="7" spans="2:15" ht="27.75" customHeight="1">
      <c r="B7" s="105" t="s">
        <v>113</v>
      </c>
      <c r="C7" s="106" t="s">
        <v>65</v>
      </c>
      <c r="D7" s="107" t="s">
        <v>66</v>
      </c>
      <c r="E7" s="108" t="s">
        <v>68</v>
      </c>
      <c r="F7" s="108" t="s">
        <v>67</v>
      </c>
      <c r="G7" s="108" t="s">
        <v>71</v>
      </c>
      <c r="H7" s="108" t="s">
        <v>69</v>
      </c>
      <c r="I7" s="105" t="s">
        <v>72</v>
      </c>
      <c r="J7" s="105" t="s">
        <v>70</v>
      </c>
      <c r="K7" s="105" t="s">
        <v>73</v>
      </c>
      <c r="L7" s="104"/>
      <c r="M7" s="104"/>
      <c r="N7" s="104"/>
      <c r="O7" s="104"/>
    </row>
    <row r="8" spans="2:15" ht="55.5" customHeight="1">
      <c r="B8" s="100" t="s">
        <v>114</v>
      </c>
      <c r="C8" s="98" t="s">
        <v>115</v>
      </c>
      <c r="D8" s="98" t="s">
        <v>115</v>
      </c>
      <c r="E8" s="99" t="s">
        <v>116</v>
      </c>
      <c r="F8" s="115" t="s">
        <v>117</v>
      </c>
      <c r="G8" s="98" t="s">
        <v>115</v>
      </c>
      <c r="H8" s="98" t="s">
        <v>115</v>
      </c>
      <c r="I8" s="116" t="s">
        <v>118</v>
      </c>
      <c r="J8" s="116" t="s">
        <v>117</v>
      </c>
      <c r="K8" s="98" t="s">
        <v>116</v>
      </c>
    </row>
    <row r="9" spans="2:15" ht="51">
      <c r="B9" s="101" t="s">
        <v>119</v>
      </c>
      <c r="C9" s="98" t="s">
        <v>115</v>
      </c>
      <c r="D9" s="98" t="s">
        <v>115</v>
      </c>
      <c r="E9" s="99" t="s">
        <v>116</v>
      </c>
      <c r="F9" s="115" t="s">
        <v>117</v>
      </c>
      <c r="G9" s="98" t="s">
        <v>120</v>
      </c>
      <c r="H9" s="98" t="s">
        <v>115</v>
      </c>
      <c r="I9" s="116" t="s">
        <v>118</v>
      </c>
      <c r="J9" s="116" t="s">
        <v>117</v>
      </c>
      <c r="K9" s="98" t="s">
        <v>116</v>
      </c>
    </row>
    <row r="10" spans="2:15" ht="55.5" customHeight="1">
      <c r="B10" s="101" t="s">
        <v>121</v>
      </c>
      <c r="C10" s="114" t="s">
        <v>118</v>
      </c>
      <c r="D10" s="99" t="s">
        <v>116</v>
      </c>
      <c r="E10" s="99" t="s">
        <v>116</v>
      </c>
      <c r="F10" s="98" t="s">
        <v>120</v>
      </c>
      <c r="G10" s="98" t="s">
        <v>120</v>
      </c>
      <c r="H10" s="99" t="s">
        <v>116</v>
      </c>
      <c r="I10" s="99" t="s">
        <v>116</v>
      </c>
      <c r="J10" s="99" t="s">
        <v>116</v>
      </c>
      <c r="K10" s="99" t="s">
        <v>116</v>
      </c>
    </row>
    <row r="11" spans="2:15" ht="63.75" customHeight="1">
      <c r="B11" s="102" t="s">
        <v>122</v>
      </c>
      <c r="C11" s="99" t="s">
        <v>116</v>
      </c>
      <c r="D11" s="98" t="s">
        <v>115</v>
      </c>
      <c r="E11" s="98" t="s">
        <v>115</v>
      </c>
      <c r="F11" s="98" t="s">
        <v>123</v>
      </c>
      <c r="G11" s="99" t="s">
        <v>116</v>
      </c>
      <c r="H11" s="99" t="s">
        <v>116</v>
      </c>
      <c r="I11" s="99" t="s">
        <v>116</v>
      </c>
      <c r="J11" s="98" t="s">
        <v>120</v>
      </c>
      <c r="K11" s="99" t="s">
        <v>116</v>
      </c>
    </row>
    <row r="12" spans="2:15" ht="63.75">
      <c r="B12" s="101" t="s">
        <v>124</v>
      </c>
      <c r="C12" s="99" t="s">
        <v>116</v>
      </c>
      <c r="D12" s="98" t="s">
        <v>115</v>
      </c>
      <c r="E12" s="98" t="s">
        <v>115</v>
      </c>
      <c r="F12" s="98" t="s">
        <v>120</v>
      </c>
      <c r="G12" s="99" t="s">
        <v>116</v>
      </c>
      <c r="H12" s="99" t="s">
        <v>116</v>
      </c>
      <c r="I12" s="98" t="s">
        <v>123</v>
      </c>
      <c r="J12" s="98" t="s">
        <v>120</v>
      </c>
      <c r="K12" s="99" t="s">
        <v>116</v>
      </c>
    </row>
    <row r="13" spans="2:15" ht="51">
      <c r="B13" s="101" t="s">
        <v>125</v>
      </c>
      <c r="C13" s="99" t="s">
        <v>116</v>
      </c>
      <c r="D13" s="99" t="s">
        <v>116</v>
      </c>
      <c r="E13" s="99" t="s">
        <v>116</v>
      </c>
      <c r="F13" s="98" t="s">
        <v>120</v>
      </c>
      <c r="G13" s="99" t="s">
        <v>116</v>
      </c>
      <c r="H13" s="99" t="s">
        <v>116</v>
      </c>
      <c r="I13" s="116" t="s">
        <v>118</v>
      </c>
      <c r="J13" s="98" t="s">
        <v>126</v>
      </c>
      <c r="K13" s="99" t="s">
        <v>116</v>
      </c>
    </row>
    <row r="14" spans="2:15" ht="51">
      <c r="B14" s="101" t="s">
        <v>127</v>
      </c>
      <c r="C14" s="99" t="s">
        <v>116</v>
      </c>
      <c r="D14" s="99" t="s">
        <v>116</v>
      </c>
      <c r="E14" s="99" t="s">
        <v>116</v>
      </c>
      <c r="F14" s="98" t="s">
        <v>120</v>
      </c>
      <c r="G14" s="99" t="s">
        <v>116</v>
      </c>
      <c r="H14" s="99" t="s">
        <v>116</v>
      </c>
      <c r="I14" s="116" t="s">
        <v>118</v>
      </c>
      <c r="J14" s="98" t="s">
        <v>126</v>
      </c>
      <c r="K14" s="99" t="s">
        <v>116</v>
      </c>
    </row>
  </sheetData>
  <mergeCells count="1">
    <mergeCell ref="C4:K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E49D9-EFF1-403F-8958-60C83696C1D8}">
  <dimension ref="A1:J8"/>
  <sheetViews>
    <sheetView topLeftCell="B1" zoomScale="80" zoomScaleNormal="80" workbookViewId="0">
      <selection activeCell="A22" sqref="A22"/>
    </sheetView>
  </sheetViews>
  <sheetFormatPr baseColWidth="10" defaultColWidth="11.42578125" defaultRowHeight="12.75"/>
  <cols>
    <col min="1" max="1" width="24.85546875" customWidth="1"/>
    <col min="2" max="10" width="30.7109375" customWidth="1"/>
  </cols>
  <sheetData>
    <row r="1" spans="1:10" ht="25.5">
      <c r="A1" s="105" t="s">
        <v>113</v>
      </c>
      <c r="B1" s="106" t="s">
        <v>65</v>
      </c>
      <c r="C1" s="107" t="s">
        <v>66</v>
      </c>
      <c r="D1" s="108" t="s">
        <v>68</v>
      </c>
      <c r="E1" s="108" t="s">
        <v>67</v>
      </c>
      <c r="F1" s="108" t="s">
        <v>71</v>
      </c>
      <c r="G1" s="108" t="s">
        <v>69</v>
      </c>
      <c r="H1" s="105" t="s">
        <v>72</v>
      </c>
      <c r="I1" s="105" t="s">
        <v>70</v>
      </c>
      <c r="J1" s="105" t="s">
        <v>73</v>
      </c>
    </row>
    <row r="2" spans="1:10" ht="63.75">
      <c r="A2" s="98" t="s">
        <v>128</v>
      </c>
      <c r="B2" s="98" t="s">
        <v>116</v>
      </c>
      <c r="C2" s="98" t="s">
        <v>116</v>
      </c>
      <c r="D2" s="98" t="s">
        <v>116</v>
      </c>
      <c r="E2" s="98" t="s">
        <v>116</v>
      </c>
      <c r="F2" s="98" t="s">
        <v>116</v>
      </c>
      <c r="G2" s="98" t="s">
        <v>116</v>
      </c>
      <c r="H2" s="98" t="s">
        <v>116</v>
      </c>
      <c r="I2" s="119" t="s">
        <v>118</v>
      </c>
      <c r="J2" s="98" t="s">
        <v>116</v>
      </c>
    </row>
    <row r="3" spans="1:10" ht="89.25">
      <c r="A3" s="98" t="s">
        <v>129</v>
      </c>
      <c r="B3" s="98" t="s">
        <v>116</v>
      </c>
      <c r="C3" s="98" t="s">
        <v>116</v>
      </c>
      <c r="D3" s="98" t="s">
        <v>116</v>
      </c>
      <c r="E3" s="98" t="s">
        <v>116</v>
      </c>
      <c r="F3" s="98" t="s">
        <v>116</v>
      </c>
      <c r="G3" s="98" t="s">
        <v>116</v>
      </c>
      <c r="H3" s="98" t="s">
        <v>116</v>
      </c>
      <c r="I3" s="98" t="s">
        <v>116</v>
      </c>
      <c r="J3" s="98" t="s">
        <v>116</v>
      </c>
    </row>
    <row r="4" spans="1:10" ht="63.75">
      <c r="A4" s="99" t="s">
        <v>130</v>
      </c>
      <c r="B4" s="98" t="s">
        <v>116</v>
      </c>
      <c r="C4" s="98" t="s">
        <v>116</v>
      </c>
      <c r="D4" s="98" t="s">
        <v>116</v>
      </c>
      <c r="E4" s="98" t="s">
        <v>116</v>
      </c>
      <c r="F4" s="119" t="s">
        <v>118</v>
      </c>
      <c r="G4" s="98" t="s">
        <v>116</v>
      </c>
      <c r="H4" s="98" t="s">
        <v>116</v>
      </c>
      <c r="I4" s="118" t="s">
        <v>118</v>
      </c>
      <c r="J4" s="98" t="s">
        <v>116</v>
      </c>
    </row>
    <row r="5" spans="1:10" ht="63.75">
      <c r="A5" s="99" t="s">
        <v>131</v>
      </c>
      <c r="B5" s="98" t="s">
        <v>116</v>
      </c>
      <c r="C5" s="98" t="s">
        <v>116</v>
      </c>
      <c r="D5" s="98" t="s">
        <v>116</v>
      </c>
      <c r="E5" s="98" t="s">
        <v>116</v>
      </c>
      <c r="F5" s="98" t="s">
        <v>116</v>
      </c>
      <c r="G5" s="98" t="s">
        <v>116</v>
      </c>
      <c r="H5" s="98" t="s">
        <v>116</v>
      </c>
      <c r="I5" s="98" t="s">
        <v>116</v>
      </c>
      <c r="J5" s="98" t="s">
        <v>116</v>
      </c>
    </row>
    <row r="6" spans="1:10" ht="76.5">
      <c r="A6" s="98" t="s">
        <v>132</v>
      </c>
      <c r="B6" s="98" t="s">
        <v>116</v>
      </c>
      <c r="C6" s="98" t="s">
        <v>116</v>
      </c>
      <c r="D6" s="98" t="s">
        <v>116</v>
      </c>
      <c r="E6" s="98" t="s">
        <v>116</v>
      </c>
      <c r="F6" s="98" t="s">
        <v>116</v>
      </c>
      <c r="G6" s="98" t="s">
        <v>116</v>
      </c>
      <c r="H6" s="98" t="s">
        <v>116</v>
      </c>
      <c r="I6" s="98" t="s">
        <v>116</v>
      </c>
      <c r="J6" s="98" t="s">
        <v>116</v>
      </c>
    </row>
    <row r="7" spans="1:10">
      <c r="A7" s="98"/>
      <c r="B7" s="99"/>
      <c r="C7" s="99"/>
      <c r="D7" s="99"/>
      <c r="E7" s="98"/>
      <c r="F7" s="99"/>
      <c r="G7" s="99"/>
      <c r="H7" s="98"/>
      <c r="I7" s="98"/>
      <c r="J7" s="99"/>
    </row>
    <row r="8" spans="1:10">
      <c r="A8" s="98"/>
      <c r="B8" s="99"/>
      <c r="C8" s="99"/>
      <c r="D8" s="99"/>
      <c r="E8" s="98"/>
      <c r="F8" s="99"/>
      <c r="G8" s="99"/>
      <c r="H8" s="98"/>
      <c r="I8" s="98"/>
      <c r="J8" s="9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I20"/>
  <sheetViews>
    <sheetView showGridLines="0" tabSelected="1" topLeftCell="T10" zoomScale="60" zoomScaleNormal="60" workbookViewId="0">
      <selection activeCell="AA10" sqref="AA10"/>
    </sheetView>
  </sheetViews>
  <sheetFormatPr baseColWidth="10" defaultColWidth="11.42578125" defaultRowHeight="15.75"/>
  <cols>
    <col min="1" max="1" width="22.28515625" style="159" customWidth="1"/>
    <col min="2" max="2" width="35.7109375" style="159" customWidth="1"/>
    <col min="3" max="3" width="27.42578125" style="159" customWidth="1"/>
    <col min="4" max="5" width="45.140625" style="159" customWidth="1"/>
    <col min="6" max="6" width="36" style="159" customWidth="1"/>
    <col min="7" max="7" width="23.42578125" style="159" customWidth="1"/>
    <col min="8" max="8" width="22.85546875" style="159" customWidth="1"/>
    <col min="9" max="9" width="23.85546875" style="159" customWidth="1"/>
    <col min="10" max="10" width="17.7109375" style="159" customWidth="1"/>
    <col min="11" max="11" width="22.7109375" style="159" customWidth="1"/>
    <col min="12" max="13" width="17.7109375" style="159" customWidth="1"/>
    <col min="14" max="14" width="12.140625" style="159" customWidth="1"/>
    <col min="15" max="15" width="11.42578125" style="157" customWidth="1"/>
    <col min="16" max="16" width="17" style="157" customWidth="1"/>
    <col min="17" max="17" width="54.85546875" style="157" customWidth="1"/>
    <col min="18" max="18" width="13.28515625" style="157" customWidth="1"/>
    <col min="19" max="19" width="37.7109375" style="157" customWidth="1"/>
    <col min="20" max="20" width="13.7109375" style="157" customWidth="1"/>
    <col min="21" max="21" width="13.140625" style="157" customWidth="1"/>
    <col min="22" max="22" width="98.140625" style="157" customWidth="1"/>
    <col min="23" max="23" width="27.28515625" style="157" customWidth="1"/>
    <col min="24" max="24" width="56.85546875" style="157" customWidth="1"/>
    <col min="25" max="25" width="19.42578125" style="157" customWidth="1"/>
    <col min="26" max="26" width="16" style="157" customWidth="1"/>
    <col min="27" max="27" width="126" style="157" customWidth="1"/>
    <col min="28" max="28" width="10.28515625" style="157" customWidth="1"/>
    <col min="29" max="29" width="33" style="157" customWidth="1"/>
    <col min="30" max="30" width="9.140625" style="157" customWidth="1"/>
    <col min="31" max="31" width="21.42578125" style="157" customWidth="1"/>
    <col min="32" max="32" width="69.7109375" style="157" customWidth="1"/>
    <col min="33" max="33" width="14.28515625" style="157" customWidth="1"/>
    <col min="34" max="34" width="59.7109375" style="157" customWidth="1"/>
    <col min="35" max="35" width="11.42578125" style="159" customWidth="1"/>
    <col min="36" max="16384" width="11.42578125" style="159"/>
  </cols>
  <sheetData>
    <row r="1" spans="1:34" s="158" customFormat="1">
      <c r="A1" s="8"/>
      <c r="B1" s="8"/>
      <c r="C1" s="8"/>
      <c r="D1" s="8"/>
      <c r="E1" s="8"/>
      <c r="F1" s="8"/>
      <c r="G1" s="8"/>
      <c r="H1" s="8"/>
      <c r="I1" s="8"/>
      <c r="J1" s="8"/>
      <c r="K1" s="8"/>
      <c r="L1" s="8"/>
      <c r="M1" s="8"/>
      <c r="N1" s="8"/>
      <c r="O1" s="146"/>
      <c r="P1" s="146"/>
      <c r="Q1" s="9">
        <v>100</v>
      </c>
      <c r="R1" s="9" t="s">
        <v>133</v>
      </c>
      <c r="S1" s="146"/>
      <c r="T1" s="146"/>
      <c r="U1" s="146"/>
      <c r="V1" s="146"/>
      <c r="W1" s="146"/>
      <c r="X1" s="146"/>
      <c r="Y1" s="146"/>
      <c r="Z1" s="146"/>
      <c r="AA1" s="146"/>
      <c r="AB1" s="146"/>
      <c r="AC1" s="146"/>
      <c r="AD1" s="146"/>
      <c r="AE1" s="146"/>
      <c r="AF1" s="146"/>
      <c r="AG1" s="146"/>
      <c r="AH1" s="146"/>
    </row>
    <row r="2" spans="1:34" s="158" customFormat="1">
      <c r="A2" s="86"/>
      <c r="B2" s="8"/>
      <c r="C2" s="8"/>
      <c r="D2" s="8"/>
      <c r="E2" s="8"/>
      <c r="F2" s="8"/>
      <c r="G2" s="8"/>
      <c r="H2" s="8"/>
      <c r="I2" s="8"/>
      <c r="J2" s="8"/>
      <c r="K2" s="8"/>
      <c r="L2" s="8"/>
      <c r="M2" s="8"/>
      <c r="N2" s="8"/>
      <c r="O2" s="146"/>
      <c r="P2" s="146"/>
      <c r="Q2" s="9">
        <v>5000</v>
      </c>
      <c r="R2" s="9" t="s">
        <v>134</v>
      </c>
      <c r="S2" s="146"/>
      <c r="T2" s="146"/>
      <c r="U2" s="146"/>
      <c r="V2" s="146"/>
      <c r="W2" s="146"/>
      <c r="X2" s="146"/>
      <c r="Y2" s="146"/>
      <c r="Z2" s="146"/>
      <c r="AA2" s="146"/>
      <c r="AB2" s="146"/>
      <c r="AC2" s="146"/>
      <c r="AD2" s="146"/>
      <c r="AE2" s="146"/>
      <c r="AF2" s="146"/>
      <c r="AG2" s="146"/>
      <c r="AH2" s="146"/>
    </row>
    <row r="3" spans="1:34" ht="36.75" customHeight="1">
      <c r="A3" s="217" t="s">
        <v>1</v>
      </c>
      <c r="B3" s="217" t="s">
        <v>2</v>
      </c>
      <c r="C3" s="217" t="s">
        <v>3</v>
      </c>
      <c r="D3" s="217" t="s">
        <v>4</v>
      </c>
      <c r="E3" s="217" t="s">
        <v>244</v>
      </c>
      <c r="F3" s="217" t="s">
        <v>5</v>
      </c>
      <c r="G3" s="217" t="s">
        <v>6</v>
      </c>
      <c r="H3" s="217" t="s">
        <v>7</v>
      </c>
      <c r="I3" s="226" t="s">
        <v>8</v>
      </c>
      <c r="J3" s="227"/>
      <c r="K3" s="228" t="s">
        <v>135</v>
      </c>
      <c r="L3" s="229"/>
      <c r="M3" s="229"/>
      <c r="N3" s="230"/>
      <c r="O3" s="222" t="s">
        <v>136</v>
      </c>
      <c r="P3" s="223"/>
      <c r="Q3" s="223"/>
      <c r="R3" s="223"/>
      <c r="S3" s="223"/>
      <c r="T3" s="223"/>
      <c r="U3" s="223"/>
      <c r="V3" s="223"/>
      <c r="W3" s="223"/>
      <c r="X3" s="223"/>
      <c r="Y3" s="223"/>
      <c r="Z3" s="223"/>
      <c r="AA3" s="223"/>
      <c r="AB3" s="223"/>
      <c r="AC3" s="223"/>
      <c r="AD3" s="223"/>
      <c r="AE3" s="223"/>
      <c r="AF3" s="223"/>
      <c r="AG3" s="223"/>
      <c r="AH3" s="224"/>
    </row>
    <row r="4" spans="1:34" ht="49.5" customHeight="1">
      <c r="A4" s="217"/>
      <c r="B4" s="217"/>
      <c r="C4" s="217"/>
      <c r="D4" s="217"/>
      <c r="E4" s="217"/>
      <c r="F4" s="217"/>
      <c r="G4" s="217"/>
      <c r="H4" s="217"/>
      <c r="I4" s="221" t="s">
        <v>10</v>
      </c>
      <c r="J4" s="221" t="s">
        <v>11</v>
      </c>
      <c r="K4" s="160" t="s">
        <v>105</v>
      </c>
      <c r="L4" s="160" t="s">
        <v>106</v>
      </c>
      <c r="M4" s="160" t="s">
        <v>107</v>
      </c>
      <c r="N4" s="161" t="s">
        <v>108</v>
      </c>
      <c r="O4" s="218" t="s">
        <v>105</v>
      </c>
      <c r="P4" s="219"/>
      <c r="Q4" s="219"/>
      <c r="R4" s="219"/>
      <c r="S4" s="220"/>
      <c r="T4" s="218" t="s">
        <v>106</v>
      </c>
      <c r="U4" s="219"/>
      <c r="V4" s="219"/>
      <c r="W4" s="219"/>
      <c r="X4" s="220"/>
      <c r="Y4" s="218" t="s">
        <v>107</v>
      </c>
      <c r="Z4" s="219"/>
      <c r="AA4" s="219"/>
      <c r="AB4" s="219"/>
      <c r="AC4" s="220"/>
      <c r="AD4" s="218" t="s">
        <v>108</v>
      </c>
      <c r="AE4" s="219"/>
      <c r="AF4" s="219"/>
      <c r="AG4" s="219"/>
      <c r="AH4" s="220"/>
    </row>
    <row r="5" spans="1:34" ht="39" customHeight="1">
      <c r="A5" s="217"/>
      <c r="B5" s="217"/>
      <c r="C5" s="217"/>
      <c r="D5" s="217"/>
      <c r="E5" s="221"/>
      <c r="F5" s="217"/>
      <c r="G5" s="217"/>
      <c r="H5" s="217"/>
      <c r="I5" s="225"/>
      <c r="J5" s="225"/>
      <c r="K5" s="162" t="s">
        <v>16</v>
      </c>
      <c r="L5" s="162" t="s">
        <v>16</v>
      </c>
      <c r="M5" s="162" t="s">
        <v>16</v>
      </c>
      <c r="N5" s="163" t="s">
        <v>16</v>
      </c>
      <c r="O5" s="82" t="s">
        <v>137</v>
      </c>
      <c r="P5" s="82" t="s">
        <v>138</v>
      </c>
      <c r="Q5" s="82" t="s">
        <v>139</v>
      </c>
      <c r="R5" s="82" t="s">
        <v>140</v>
      </c>
      <c r="S5" s="82" t="s">
        <v>141</v>
      </c>
      <c r="T5" s="82" t="s">
        <v>137</v>
      </c>
      <c r="U5" s="82" t="s">
        <v>138</v>
      </c>
      <c r="V5" s="82" t="s">
        <v>139</v>
      </c>
      <c r="W5" s="82" t="s">
        <v>140</v>
      </c>
      <c r="X5" s="82" t="s">
        <v>141</v>
      </c>
      <c r="Y5" s="174" t="s">
        <v>137</v>
      </c>
      <c r="Z5" s="82" t="s">
        <v>138</v>
      </c>
      <c r="AA5" s="82" t="s">
        <v>139</v>
      </c>
      <c r="AB5" s="82" t="s">
        <v>140</v>
      </c>
      <c r="AC5" s="82" t="s">
        <v>141</v>
      </c>
      <c r="AD5" s="82" t="s">
        <v>137</v>
      </c>
      <c r="AE5" s="82" t="s">
        <v>138</v>
      </c>
      <c r="AF5" s="82" t="s">
        <v>139</v>
      </c>
      <c r="AG5" s="82" t="s">
        <v>140</v>
      </c>
      <c r="AH5" s="82" t="s">
        <v>141</v>
      </c>
    </row>
    <row r="6" spans="1:34" s="158" customFormat="1" ht="225" customHeight="1">
      <c r="A6" s="231" t="s">
        <v>17</v>
      </c>
      <c r="B6" s="234" t="s">
        <v>18</v>
      </c>
      <c r="C6" s="147" t="s">
        <v>19</v>
      </c>
      <c r="D6" s="148" t="s">
        <v>20</v>
      </c>
      <c r="E6" s="171" t="s">
        <v>241</v>
      </c>
      <c r="F6" s="27" t="str">
        <f>'Formulación 2025'!C6</f>
        <v>Realizar la caracterización de la cultura organizacional de la entidad, alineada con los valores y objetivos estratégicos de la entidad</v>
      </c>
      <c r="G6" s="26" t="str">
        <f>'Formulación 2025'!D6</f>
        <v xml:space="preserve">Un documento de caracterización entregado </v>
      </c>
      <c r="H6" s="26" t="str">
        <f>'Formulación 2025'!F6</f>
        <v>N/A</v>
      </c>
      <c r="I6" s="149">
        <v>45689</v>
      </c>
      <c r="J6" s="149">
        <v>45747</v>
      </c>
      <c r="K6" s="46">
        <v>1</v>
      </c>
      <c r="L6" s="45"/>
      <c r="M6" s="45"/>
      <c r="N6" s="26"/>
      <c r="O6" s="22"/>
      <c r="P6" s="53">
        <v>0</v>
      </c>
      <c r="Q6" s="147" t="s">
        <v>147</v>
      </c>
      <c r="R6" s="40" t="s">
        <v>134</v>
      </c>
      <c r="S6" s="50" t="s">
        <v>148</v>
      </c>
      <c r="T6" s="22">
        <f>'Formulación 2025'!K6</f>
        <v>0</v>
      </c>
      <c r="U6" s="11"/>
      <c r="V6" s="34" t="s">
        <v>149</v>
      </c>
      <c r="W6" s="26"/>
      <c r="X6" s="164"/>
      <c r="Y6" s="30"/>
      <c r="Z6" s="11"/>
      <c r="AA6" s="176"/>
      <c r="AB6" s="32"/>
      <c r="AC6" s="31"/>
      <c r="AD6" s="11"/>
      <c r="AE6" s="11"/>
      <c r="AF6" s="28"/>
      <c r="AG6" s="26"/>
      <c r="AH6" s="33"/>
    </row>
    <row r="7" spans="1:34" s="158" customFormat="1" ht="187.5" customHeight="1">
      <c r="A7" s="232"/>
      <c r="B7" s="235"/>
      <c r="C7" s="147" t="s">
        <v>23</v>
      </c>
      <c r="D7" s="150" t="s">
        <v>24</v>
      </c>
      <c r="E7" s="171" t="s">
        <v>241</v>
      </c>
      <c r="F7" s="27" t="str">
        <f>'Formulación 2025'!C7</f>
        <v xml:space="preserve">
Elaborar  el plan de trabajo del modelo de cultura organizacional de acuerdo con los resultados del diagnóstico</v>
      </c>
      <c r="G7" s="26" t="str">
        <f>'Formulación 2025'!D7</f>
        <v>Un plan de trabajo diseñado</v>
      </c>
      <c r="H7" s="26" t="str">
        <f>'Formulación 2025'!F7</f>
        <v>N/A</v>
      </c>
      <c r="I7" s="149">
        <v>45689</v>
      </c>
      <c r="J7" s="149">
        <v>45747</v>
      </c>
      <c r="K7" s="46">
        <v>1</v>
      </c>
      <c r="L7" s="46"/>
      <c r="M7" s="46"/>
      <c r="N7" s="46"/>
      <c r="O7" s="11"/>
      <c r="P7" s="53">
        <v>0</v>
      </c>
      <c r="Q7" s="147" t="s">
        <v>150</v>
      </c>
      <c r="R7" s="40" t="s">
        <v>134</v>
      </c>
      <c r="S7" s="50" t="s">
        <v>148</v>
      </c>
      <c r="T7" s="22">
        <f>'Formulación 2025'!K7</f>
        <v>0</v>
      </c>
      <c r="U7" s="11"/>
      <c r="V7" s="26" t="s">
        <v>151</v>
      </c>
      <c r="W7" s="29"/>
      <c r="X7" s="42"/>
      <c r="Y7" s="30"/>
      <c r="Z7" s="11"/>
      <c r="AA7" s="177"/>
      <c r="AB7" s="32"/>
      <c r="AC7" s="31"/>
      <c r="AD7" s="30"/>
      <c r="AE7" s="11"/>
      <c r="AF7" s="28"/>
      <c r="AG7" s="63"/>
      <c r="AH7" s="33"/>
    </row>
    <row r="8" spans="1:34" s="158" customFormat="1" ht="137.25" customHeight="1">
      <c r="A8" s="232"/>
      <c r="B8" s="235"/>
      <c r="C8" s="147" t="s">
        <v>25</v>
      </c>
      <c r="D8" s="150" t="s">
        <v>26</v>
      </c>
      <c r="E8" s="171" t="s">
        <v>241</v>
      </c>
      <c r="F8" s="47" t="str">
        <f>'Formulación 2025'!C8</f>
        <v>Ejecutar el plan de trabajo que permita la implementación del modelo de cultura organizacional de la entidad.</v>
      </c>
      <c r="G8" s="27" t="str">
        <f>'Formulación 2025'!D8</f>
        <v>Un informe trimestral del plan de trabajo ejecutado</v>
      </c>
      <c r="H8" s="26" t="str">
        <f>'Formulación 2025'!F8</f>
        <v>Número de actividades ejecutadas / Número actividades planteadas</v>
      </c>
      <c r="I8" s="149">
        <v>45748</v>
      </c>
      <c r="J8" s="149">
        <v>46022</v>
      </c>
      <c r="K8" s="46"/>
      <c r="L8" s="46">
        <v>0.4</v>
      </c>
      <c r="M8" s="46">
        <v>0.3</v>
      </c>
      <c r="N8" s="48">
        <v>0.3</v>
      </c>
      <c r="O8" s="11"/>
      <c r="P8" s="150" t="s">
        <v>21</v>
      </c>
      <c r="Q8" s="147" t="s">
        <v>152</v>
      </c>
      <c r="R8" s="40"/>
      <c r="S8" s="50"/>
      <c r="T8" s="22">
        <f>'Formulación 2025'!K8</f>
        <v>0.4</v>
      </c>
      <c r="U8" s="11">
        <v>0.4</v>
      </c>
      <c r="V8" s="47" t="s">
        <v>153</v>
      </c>
      <c r="W8" s="117" t="s">
        <v>133</v>
      </c>
      <c r="X8" s="165" t="s">
        <v>142</v>
      </c>
      <c r="Y8" s="30">
        <v>0.3</v>
      </c>
      <c r="Z8" s="60"/>
      <c r="AA8" s="175" t="s">
        <v>246</v>
      </c>
      <c r="AB8" s="32"/>
      <c r="AC8" s="31"/>
      <c r="AD8" s="30"/>
      <c r="AE8" s="11"/>
      <c r="AF8" s="28"/>
      <c r="AG8" s="63"/>
      <c r="AH8" s="28"/>
    </row>
    <row r="9" spans="1:34" s="158" customFormat="1" ht="148.5" customHeight="1">
      <c r="A9" s="233"/>
      <c r="B9" s="236"/>
      <c r="C9" s="151" t="s">
        <v>30</v>
      </c>
      <c r="D9" s="150" t="s">
        <v>31</v>
      </c>
      <c r="E9" s="171" t="s">
        <v>241</v>
      </c>
      <c r="F9" s="26" t="str">
        <f>'Formulación 2025'!C9</f>
        <v xml:space="preserve">
Evaluar la implementación de la cultura organizacional de la entidad.
</v>
      </c>
      <c r="G9" s="26" t="str">
        <f>'Formulación 2025'!D9</f>
        <v xml:space="preserve">Informe de la evaluación </v>
      </c>
      <c r="H9" s="26" t="str">
        <f>'Formulación 2025'!F9</f>
        <v>N/A</v>
      </c>
      <c r="I9" s="149">
        <v>46023</v>
      </c>
      <c r="J9" s="149">
        <v>46112</v>
      </c>
      <c r="K9" s="88"/>
      <c r="L9" s="88"/>
      <c r="M9" s="88"/>
      <c r="N9" s="89"/>
      <c r="O9" s="11"/>
      <c r="P9" s="150" t="s">
        <v>21</v>
      </c>
      <c r="Q9" s="147" t="s">
        <v>154</v>
      </c>
      <c r="R9" s="40"/>
      <c r="S9" s="50"/>
      <c r="T9" s="22">
        <f>'Formulación 2025'!K9</f>
        <v>0</v>
      </c>
      <c r="U9" s="147"/>
      <c r="V9" s="103" t="s">
        <v>155</v>
      </c>
      <c r="W9" s="29"/>
      <c r="X9" s="166"/>
      <c r="Y9" s="30"/>
      <c r="Z9" s="11"/>
      <c r="AA9" s="178" t="s">
        <v>247</v>
      </c>
      <c r="AB9" s="32"/>
      <c r="AC9" s="31"/>
      <c r="AD9" s="30"/>
      <c r="AE9" s="11"/>
      <c r="AF9" s="28"/>
      <c r="AG9" s="26"/>
      <c r="AH9" s="28"/>
    </row>
    <row r="10" spans="1:34" s="158" customFormat="1" ht="378" customHeight="1">
      <c r="A10" s="231" t="s">
        <v>32</v>
      </c>
      <c r="B10" s="234" t="s">
        <v>33</v>
      </c>
      <c r="C10" s="151" t="s">
        <v>34</v>
      </c>
      <c r="D10" s="150" t="s">
        <v>35</v>
      </c>
      <c r="E10" s="172" t="s">
        <v>242</v>
      </c>
      <c r="F10" s="26" t="str">
        <f>'Formulación 2025'!C10</f>
        <v>Diseñar una estrategia de comunicación de acuerdo con los canales de participación establecidos por la entidad, que faciliten la interacción con los grupos de valor y la mejora de la experiencia de servicio de la Entidad</v>
      </c>
      <c r="G10" s="26" t="str">
        <f>'Formulación 2025'!D10</f>
        <v>Un documento Estrategia de comunicación diseñada</v>
      </c>
      <c r="H10" s="26" t="str">
        <f>'Formulación 2025'!F10</f>
        <v>N/A</v>
      </c>
      <c r="I10" s="152">
        <v>45689</v>
      </c>
      <c r="J10" s="152">
        <v>45747</v>
      </c>
      <c r="K10" s="46">
        <v>1</v>
      </c>
      <c r="L10" s="46"/>
      <c r="M10" s="46"/>
      <c r="N10" s="46"/>
      <c r="O10" s="11"/>
      <c r="P10" s="47">
        <v>1</v>
      </c>
      <c r="Q10" s="147" t="s">
        <v>156</v>
      </c>
      <c r="R10" s="40" t="s">
        <v>133</v>
      </c>
      <c r="S10" s="50" t="s">
        <v>157</v>
      </c>
      <c r="T10" s="22">
        <f>'Formulación 2025'!K10</f>
        <v>0</v>
      </c>
      <c r="U10" s="11"/>
      <c r="V10" s="48" t="s">
        <v>158</v>
      </c>
      <c r="W10" s="29"/>
      <c r="X10" s="167"/>
      <c r="Y10" s="30"/>
      <c r="Z10" s="11"/>
      <c r="AA10" s="48" t="s">
        <v>248</v>
      </c>
      <c r="AB10" s="32"/>
      <c r="AC10" s="59"/>
      <c r="AD10" s="30"/>
      <c r="AE10" s="11"/>
      <c r="AF10" s="28"/>
      <c r="AG10" s="63"/>
      <c r="AH10" s="33"/>
    </row>
    <row r="11" spans="1:34" s="158" customFormat="1" ht="338.25" customHeight="1">
      <c r="A11" s="232"/>
      <c r="B11" s="235"/>
      <c r="C11" s="151" t="s">
        <v>36</v>
      </c>
      <c r="D11" s="150" t="s">
        <v>37</v>
      </c>
      <c r="E11" s="172" t="s">
        <v>242</v>
      </c>
      <c r="F11" s="43" t="str">
        <f>'Formulación 2025'!C11</f>
        <v>Implementar la estrategia de comunicación que promueva la participación de los grupos de valor para mejorar la experiencia de servicio de la Entidad.</v>
      </c>
      <c r="G11" s="43" t="str">
        <f>'Formulación 2025'!D11</f>
        <v xml:space="preserve">Un informe trimestral de la implementación de la estrategia de comunicación </v>
      </c>
      <c r="H11" s="26" t="str">
        <f>'Formulación 2025'!F11</f>
        <v>Número de actividades ejecutadas / Número actividades planteadas</v>
      </c>
      <c r="I11" s="153">
        <v>45748</v>
      </c>
      <c r="J11" s="153">
        <v>46022</v>
      </c>
      <c r="K11" s="46"/>
      <c r="L11" s="49" t="s">
        <v>38</v>
      </c>
      <c r="M11" s="49" t="s">
        <v>39</v>
      </c>
      <c r="N11" s="27">
        <v>0.3</v>
      </c>
      <c r="O11" s="11"/>
      <c r="P11" s="150" t="s">
        <v>21</v>
      </c>
      <c r="Q11" s="147" t="s">
        <v>152</v>
      </c>
      <c r="R11" s="40"/>
      <c r="S11" s="50"/>
      <c r="T11" s="22" t="str">
        <f>'Formulación 2025'!K11</f>
        <v>40%</v>
      </c>
      <c r="U11" s="11">
        <v>0.4</v>
      </c>
      <c r="V11" s="28" t="s">
        <v>159</v>
      </c>
      <c r="W11" s="117" t="s">
        <v>133</v>
      </c>
      <c r="X11" s="58" t="s">
        <v>143</v>
      </c>
      <c r="Y11" s="30">
        <v>0.3</v>
      </c>
      <c r="Z11" s="19"/>
      <c r="AA11" s="179" t="s">
        <v>253</v>
      </c>
      <c r="AB11" s="32"/>
      <c r="AC11" s="31"/>
      <c r="AD11" s="39"/>
      <c r="AE11" s="11"/>
      <c r="AF11" s="28"/>
      <c r="AG11" s="26"/>
      <c r="AH11" s="33"/>
    </row>
    <row r="12" spans="1:34" s="158" customFormat="1" ht="221.25" customHeight="1">
      <c r="A12" s="232"/>
      <c r="B12" s="235"/>
      <c r="C12" s="151" t="s">
        <v>40</v>
      </c>
      <c r="D12" s="150" t="s">
        <v>41</v>
      </c>
      <c r="E12" s="172" t="s">
        <v>243</v>
      </c>
      <c r="F12" s="43" t="str">
        <f>'Formulación 2025'!C12</f>
        <v xml:space="preserve">
Realizar un grupo focal para identificar oportunidades de mejora a partir de las opiniones de los grupos de valor.
</v>
      </c>
      <c r="G12" s="43" t="str">
        <f>'Formulación 2025'!D12</f>
        <v>Un informe semestral</v>
      </c>
      <c r="H12" s="26" t="str">
        <f>'Formulación 2025'!F12</f>
        <v>N/A</v>
      </c>
      <c r="I12" s="149">
        <v>45748</v>
      </c>
      <c r="J12" s="149">
        <v>45838</v>
      </c>
      <c r="K12" s="49"/>
      <c r="L12" s="46">
        <v>1</v>
      </c>
      <c r="M12" s="46"/>
      <c r="N12" s="48"/>
      <c r="O12" s="11"/>
      <c r="P12" s="150" t="s">
        <v>21</v>
      </c>
      <c r="Q12" s="147" t="s">
        <v>152</v>
      </c>
      <c r="R12" s="40"/>
      <c r="S12" s="50"/>
      <c r="T12" s="22">
        <f>'Formulación 2025'!K12</f>
        <v>1</v>
      </c>
      <c r="U12" s="11">
        <v>1</v>
      </c>
      <c r="V12" s="48" t="s">
        <v>160</v>
      </c>
      <c r="W12" s="117" t="s">
        <v>133</v>
      </c>
      <c r="X12" s="58" t="s">
        <v>144</v>
      </c>
      <c r="Y12" s="36"/>
      <c r="Z12" s="21"/>
      <c r="AA12" s="32" t="s">
        <v>249</v>
      </c>
      <c r="AB12" s="37"/>
      <c r="AC12" s="31"/>
      <c r="AD12" s="30"/>
      <c r="AE12" s="11"/>
      <c r="AF12" s="28"/>
      <c r="AG12" s="63"/>
      <c r="AH12" s="168"/>
    </row>
    <row r="13" spans="1:34" s="158" customFormat="1" ht="246" customHeight="1">
      <c r="A13" s="233"/>
      <c r="B13" s="236"/>
      <c r="C13" s="151" t="s">
        <v>42</v>
      </c>
      <c r="D13" s="150" t="s">
        <v>41</v>
      </c>
      <c r="E13" s="172" t="s">
        <v>243</v>
      </c>
      <c r="F13" s="26" t="str">
        <f>'Formulación 2025'!C13</f>
        <v>Implementar las mejoras derivadas del desarrollo del  grupo focal</v>
      </c>
      <c r="G13" s="43" t="str">
        <f>'Formulación 2025'!D13</f>
        <v>Un informe semestral</v>
      </c>
      <c r="H13" s="26" t="str">
        <f>'Formulación 2025'!F13</f>
        <v>N/A</v>
      </c>
      <c r="I13" s="149">
        <v>45839</v>
      </c>
      <c r="J13" s="149">
        <v>46022</v>
      </c>
      <c r="K13" s="49"/>
      <c r="L13" s="46"/>
      <c r="M13" s="46">
        <v>0.5</v>
      </c>
      <c r="N13" s="48">
        <v>0.5</v>
      </c>
      <c r="O13" s="11"/>
      <c r="P13" s="150" t="s">
        <v>21</v>
      </c>
      <c r="Q13" s="147" t="s">
        <v>161</v>
      </c>
      <c r="R13" s="40"/>
      <c r="S13" s="50"/>
      <c r="T13" s="22">
        <f>'Formulación 2025'!K13</f>
        <v>0</v>
      </c>
      <c r="U13" s="11"/>
      <c r="V13" s="34" t="s">
        <v>162</v>
      </c>
      <c r="W13" s="29"/>
      <c r="X13" s="42"/>
      <c r="Y13" s="30">
        <v>0.5</v>
      </c>
      <c r="Z13" s="22"/>
      <c r="AA13" s="243" t="s">
        <v>251</v>
      </c>
      <c r="AB13" s="32"/>
      <c r="AC13" s="32"/>
      <c r="AD13" s="11"/>
      <c r="AE13" s="11"/>
      <c r="AF13" s="28"/>
      <c r="AG13" s="26"/>
      <c r="AH13" s="26"/>
    </row>
    <row r="14" spans="1:34" s="158" customFormat="1" ht="409.5" customHeight="1">
      <c r="A14" s="231" t="s">
        <v>43</v>
      </c>
      <c r="B14" s="231" t="s">
        <v>44</v>
      </c>
      <c r="C14" s="147" t="s">
        <v>45</v>
      </c>
      <c r="D14" s="150" t="s">
        <v>46</v>
      </c>
      <c r="E14" s="171" t="s">
        <v>241</v>
      </c>
      <c r="F14" s="26" t="str">
        <f>'Formulación 2025'!C14</f>
        <v>Elaborar  diagnóstico sobre el contexto institucional de la entidad</v>
      </c>
      <c r="G14" s="43" t="str">
        <f>'Formulación 2025'!D14</f>
        <v xml:space="preserve">Un documento técnico sobre el contexto institucional </v>
      </c>
      <c r="H14" s="26" t="str">
        <f>'Formulación 2025'!F14</f>
        <v>NA</v>
      </c>
      <c r="I14" s="149">
        <v>45689</v>
      </c>
      <c r="J14" s="149">
        <v>45747</v>
      </c>
      <c r="K14" s="49" t="s">
        <v>48</v>
      </c>
      <c r="L14" s="46"/>
      <c r="M14" s="46"/>
      <c r="N14" s="48"/>
      <c r="O14" s="11"/>
      <c r="P14" s="47">
        <v>1</v>
      </c>
      <c r="Q14" s="147" t="s">
        <v>163</v>
      </c>
      <c r="R14" s="40" t="s">
        <v>133</v>
      </c>
      <c r="S14" s="50" t="s">
        <v>164</v>
      </c>
      <c r="T14" s="22">
        <f>'Formulación 2025'!K14</f>
        <v>0</v>
      </c>
      <c r="U14" s="11"/>
      <c r="V14" s="48" t="s">
        <v>158</v>
      </c>
      <c r="W14" s="29"/>
      <c r="X14" s="165"/>
      <c r="Y14" s="30"/>
      <c r="Z14" s="11"/>
      <c r="AA14" s="48" t="s">
        <v>248</v>
      </c>
      <c r="AB14" s="32"/>
      <c r="AC14" s="31"/>
      <c r="AD14" s="11"/>
      <c r="AE14" s="11"/>
      <c r="AF14" s="35"/>
      <c r="AG14" s="63"/>
      <c r="AH14" s="33"/>
    </row>
    <row r="15" spans="1:34" s="158" customFormat="1" ht="232.5" customHeight="1">
      <c r="A15" s="232"/>
      <c r="B15" s="232"/>
      <c r="C15" s="147" t="s">
        <v>49</v>
      </c>
      <c r="D15" s="150" t="s">
        <v>50</v>
      </c>
      <c r="E15" s="171" t="s">
        <v>241</v>
      </c>
      <c r="F15" s="26" t="str">
        <f>'Formulación 2025'!C15</f>
        <v>Diseñar un plan de trabajo de acuerdo a la priorización de las actividades identificadas en el contexto institucional</v>
      </c>
      <c r="G15" s="43" t="str">
        <f>'Formulación 2025'!D15</f>
        <v xml:space="preserve">Un plan de trabajo diseñado </v>
      </c>
      <c r="H15" s="26" t="str">
        <f>'Formulación 2025'!F15</f>
        <v>N/A</v>
      </c>
      <c r="I15" s="149">
        <v>45689</v>
      </c>
      <c r="J15" s="149">
        <v>45747</v>
      </c>
      <c r="K15" s="49" t="s">
        <v>48</v>
      </c>
      <c r="L15" s="46"/>
      <c r="M15" s="46"/>
      <c r="N15" s="48"/>
      <c r="O15" s="11"/>
      <c r="P15" s="47">
        <v>0.77</v>
      </c>
      <c r="Q15" s="147" t="s">
        <v>165</v>
      </c>
      <c r="R15" s="40" t="s">
        <v>134</v>
      </c>
      <c r="S15" s="50" t="s">
        <v>166</v>
      </c>
      <c r="T15" s="22">
        <v>0.3</v>
      </c>
      <c r="U15" s="11"/>
      <c r="V15" s="41" t="s">
        <v>167</v>
      </c>
      <c r="W15" s="29"/>
      <c r="X15" s="165"/>
      <c r="Y15" s="30"/>
      <c r="Z15" s="11"/>
      <c r="AA15" s="178" t="s">
        <v>252</v>
      </c>
      <c r="AB15" s="32"/>
      <c r="AC15" s="31"/>
      <c r="AD15" s="11"/>
      <c r="AE15" s="11"/>
      <c r="AF15" s="35"/>
      <c r="AG15" s="26"/>
      <c r="AH15" s="33"/>
    </row>
    <row r="16" spans="1:34" s="158" customFormat="1" ht="409.6" customHeight="1">
      <c r="A16" s="233"/>
      <c r="B16" s="233"/>
      <c r="C16" s="147" t="s">
        <v>51</v>
      </c>
      <c r="D16" s="150" t="s">
        <v>52</v>
      </c>
      <c r="E16" s="173" t="s">
        <v>241</v>
      </c>
      <c r="F16" s="26" t="str">
        <f>'Formulación 2025'!C16</f>
        <v>Implementar un plan de trabajo de acuerdo a la priorización de las actividades identificadas en el contexto institucional</v>
      </c>
      <c r="G16" s="43" t="str">
        <f>'Formulación 2025'!D16</f>
        <v>Dos informes semestrales</v>
      </c>
      <c r="H16" s="26" t="str">
        <f>'Formulación 2025'!F16</f>
        <v>Número de actividades ejecutadas / Número actividades planteadas</v>
      </c>
      <c r="I16" s="152">
        <v>45748</v>
      </c>
      <c r="J16" s="154">
        <v>46022</v>
      </c>
      <c r="K16" s="49"/>
      <c r="L16" s="46">
        <v>0.3</v>
      </c>
      <c r="M16" s="46">
        <v>0.4</v>
      </c>
      <c r="N16" s="48">
        <v>0.3</v>
      </c>
      <c r="O16" s="11"/>
      <c r="P16" s="150" t="s">
        <v>21</v>
      </c>
      <c r="Q16" s="147" t="s">
        <v>152</v>
      </c>
      <c r="R16" s="40"/>
      <c r="S16" s="50"/>
      <c r="T16" s="22">
        <f>'Formulación 2025'!K16</f>
        <v>0.5</v>
      </c>
      <c r="U16" s="11">
        <v>0.5</v>
      </c>
      <c r="V16" s="48" t="s">
        <v>168</v>
      </c>
      <c r="W16" s="117" t="s">
        <v>133</v>
      </c>
      <c r="X16" s="165" t="s">
        <v>145</v>
      </c>
      <c r="Y16" s="46">
        <v>0.4</v>
      </c>
      <c r="Z16" s="11"/>
      <c r="AA16" s="180" t="s">
        <v>254</v>
      </c>
      <c r="AB16" s="32"/>
      <c r="AC16" s="31"/>
      <c r="AD16" s="11"/>
      <c r="AE16" s="11"/>
      <c r="AF16" s="35"/>
      <c r="AG16" s="63"/>
      <c r="AH16" s="33"/>
    </row>
    <row r="17" spans="1:35" s="158" customFormat="1" ht="160.5" customHeight="1">
      <c r="A17" s="231" t="s">
        <v>53</v>
      </c>
      <c r="B17" s="231" t="s">
        <v>54</v>
      </c>
      <c r="C17" s="147" t="s">
        <v>55</v>
      </c>
      <c r="D17" s="150" t="s">
        <v>56</v>
      </c>
      <c r="E17" s="172" t="s">
        <v>245</v>
      </c>
      <c r="F17" s="26" t="str">
        <f>'Formulación 2025'!C17</f>
        <v>Realizar el diagnóstico de las necesidades relacionadas con la política de gestión del conocimiento de la entidad</v>
      </c>
      <c r="G17" s="43" t="str">
        <f>'Formulación 2025'!D17</f>
        <v xml:space="preserve">Un diagnóstico sobre las necesidades de la Entidad </v>
      </c>
      <c r="H17" s="26" t="str">
        <f>'Formulación 2025'!F17</f>
        <v>NA</v>
      </c>
      <c r="I17" s="152">
        <v>45689</v>
      </c>
      <c r="J17" s="152">
        <v>45746</v>
      </c>
      <c r="K17" s="49" t="s">
        <v>48</v>
      </c>
      <c r="L17" s="46"/>
      <c r="M17" s="46"/>
      <c r="N17" s="48"/>
      <c r="O17" s="11"/>
      <c r="P17" s="47">
        <v>0</v>
      </c>
      <c r="Q17" s="25" t="s">
        <v>169</v>
      </c>
      <c r="R17" s="40" t="s">
        <v>134</v>
      </c>
      <c r="S17" s="50" t="s">
        <v>170</v>
      </c>
      <c r="T17" s="22">
        <v>1</v>
      </c>
      <c r="U17" s="11"/>
      <c r="V17" s="41" t="s">
        <v>171</v>
      </c>
      <c r="W17" s="29"/>
      <c r="X17" s="165"/>
      <c r="Y17" s="30"/>
      <c r="Z17" s="11"/>
      <c r="AA17" s="178" t="s">
        <v>252</v>
      </c>
      <c r="AB17" s="32"/>
      <c r="AC17" s="31"/>
      <c r="AD17" s="11"/>
      <c r="AE17" s="11"/>
      <c r="AF17" s="35"/>
      <c r="AG17" s="26"/>
      <c r="AH17" s="33"/>
    </row>
    <row r="18" spans="1:35" ht="126">
      <c r="A18" s="232"/>
      <c r="B18" s="232"/>
      <c r="C18" s="147" t="s">
        <v>57</v>
      </c>
      <c r="D18" s="150" t="s">
        <v>50</v>
      </c>
      <c r="E18" s="172" t="s">
        <v>245</v>
      </c>
      <c r="F18" s="26" t="str">
        <f>'Formulación 2025'!C18</f>
        <v>Diseñar un plan de trabajo derivado del diagnóstico de las necesidades de la política de gestión del conocimiento de la entidad</v>
      </c>
      <c r="G18" s="43" t="str">
        <f>'Formulación 2025'!D18</f>
        <v xml:space="preserve">Un plan de trabajo diseñado </v>
      </c>
      <c r="H18" s="26" t="str">
        <f>'Formulación 2025'!F18</f>
        <v>N/A</v>
      </c>
      <c r="I18" s="152">
        <v>45689</v>
      </c>
      <c r="J18" s="152">
        <v>45746</v>
      </c>
      <c r="K18" s="49" t="s">
        <v>48</v>
      </c>
      <c r="L18" s="46"/>
      <c r="M18" s="46"/>
      <c r="N18" s="48"/>
      <c r="O18" s="11"/>
      <c r="P18" s="47">
        <v>0</v>
      </c>
      <c r="Q18" s="25" t="s">
        <v>172</v>
      </c>
      <c r="R18" s="40" t="s">
        <v>134</v>
      </c>
      <c r="S18" s="50" t="s">
        <v>170</v>
      </c>
      <c r="T18" s="22">
        <v>1</v>
      </c>
      <c r="U18" s="11"/>
      <c r="V18" s="41" t="s">
        <v>173</v>
      </c>
      <c r="W18" s="29"/>
      <c r="X18" s="165"/>
      <c r="Y18" s="30"/>
      <c r="Z18" s="11"/>
      <c r="AA18" s="178" t="s">
        <v>252</v>
      </c>
      <c r="AB18" s="32"/>
      <c r="AC18" s="31"/>
      <c r="AD18" s="11"/>
      <c r="AE18" s="11"/>
      <c r="AF18" s="35"/>
      <c r="AG18" s="63"/>
      <c r="AH18" s="33"/>
    </row>
    <row r="19" spans="1:35" ht="173.25">
      <c r="A19" s="232"/>
      <c r="B19" s="232"/>
      <c r="C19" s="147" t="s">
        <v>58</v>
      </c>
      <c r="D19" s="150" t="s">
        <v>52</v>
      </c>
      <c r="E19" s="172" t="s">
        <v>245</v>
      </c>
      <c r="F19" s="43" t="str">
        <f>'Formulación 2025'!C19</f>
        <v>Implementar un plan de trabajo derivado del diagnóstico de las necesidades de la política de gestión del conocimiento de la entidad</v>
      </c>
      <c r="G19" s="43" t="str">
        <f>'Formulación 2025'!D19</f>
        <v>Dos informes semestrales</v>
      </c>
      <c r="H19" s="43" t="str">
        <f>'Formulación 2025'!F19</f>
        <v>Número de actividades ejecutadas / Número actividades planteadas</v>
      </c>
      <c r="I19" s="155">
        <v>45748</v>
      </c>
      <c r="J19" s="156">
        <v>46022</v>
      </c>
      <c r="K19" s="49"/>
      <c r="L19" s="46">
        <v>0.3</v>
      </c>
      <c r="M19" s="46">
        <v>0.4</v>
      </c>
      <c r="N19" s="48">
        <v>0.3</v>
      </c>
      <c r="O19" s="19"/>
      <c r="P19" s="150" t="s">
        <v>21</v>
      </c>
      <c r="Q19" s="147" t="s">
        <v>152</v>
      </c>
      <c r="R19" s="83"/>
      <c r="S19" s="50"/>
      <c r="T19" s="22">
        <f>'Formulación 2025'!K19</f>
        <v>0.5</v>
      </c>
      <c r="U19" s="19">
        <v>0</v>
      </c>
      <c r="V19" s="85" t="s">
        <v>174</v>
      </c>
      <c r="W19" s="133" t="s">
        <v>134</v>
      </c>
      <c r="X19" s="166" t="s">
        <v>146</v>
      </c>
      <c r="Y19" s="51">
        <v>0.7</v>
      </c>
      <c r="Z19" s="19"/>
      <c r="AA19" s="87" t="s">
        <v>255</v>
      </c>
      <c r="AB19" s="52"/>
      <c r="AC19" s="91"/>
      <c r="AD19" s="19"/>
      <c r="AE19" s="19"/>
      <c r="AF19" s="84"/>
      <c r="AG19" s="64"/>
      <c r="AH19" s="169"/>
    </row>
    <row r="20" spans="1:35" ht="47.25">
      <c r="A20" s="233"/>
      <c r="B20" s="233"/>
      <c r="C20" s="147" t="s">
        <v>59</v>
      </c>
      <c r="D20" s="150" t="s">
        <v>60</v>
      </c>
      <c r="E20" s="172" t="s">
        <v>243</v>
      </c>
      <c r="F20" s="26" t="str">
        <f>'Formulación 2025'!C20</f>
        <v>Evaluar la implementación del plan de trabajo identificado por la Entidad</v>
      </c>
      <c r="G20" s="26" t="str">
        <f>'Formulación 2025'!D20</f>
        <v>Un Informe de evaluación</v>
      </c>
      <c r="H20" s="26" t="str">
        <f>'Formulación 2025'!F20</f>
        <v>N/A</v>
      </c>
      <c r="I20" s="149">
        <v>45931</v>
      </c>
      <c r="J20" s="149">
        <v>46022</v>
      </c>
      <c r="K20" s="49"/>
      <c r="L20" s="46"/>
      <c r="M20" s="46"/>
      <c r="N20" s="48">
        <v>1</v>
      </c>
      <c r="O20" s="26"/>
      <c r="P20" s="150" t="s">
        <v>21</v>
      </c>
      <c r="Q20" s="147" t="s">
        <v>175</v>
      </c>
      <c r="R20" s="26"/>
      <c r="S20" s="50"/>
      <c r="T20" s="22">
        <f>'Formulación 2025'!K20</f>
        <v>0</v>
      </c>
      <c r="U20" s="147"/>
      <c r="V20" s="103" t="s">
        <v>155</v>
      </c>
      <c r="W20" s="26"/>
      <c r="X20" s="26"/>
      <c r="Y20" s="26"/>
      <c r="Z20" s="60"/>
      <c r="AA20" s="178" t="s">
        <v>250</v>
      </c>
      <c r="AB20" s="26"/>
      <c r="AC20" s="26"/>
      <c r="AD20" s="26"/>
      <c r="AE20" s="26"/>
      <c r="AF20" s="26"/>
      <c r="AG20" s="26"/>
      <c r="AH20" s="26"/>
      <c r="AI20" s="170" t="e">
        <f>(P20+U20+Z20+AE20)/4</f>
        <v>#VALUE!</v>
      </c>
    </row>
  </sheetData>
  <mergeCells count="25">
    <mergeCell ref="A14:A16"/>
    <mergeCell ref="B14:B16"/>
    <mergeCell ref="A17:A20"/>
    <mergeCell ref="A3:A5"/>
    <mergeCell ref="A6:A9"/>
    <mergeCell ref="B6:B9"/>
    <mergeCell ref="A10:A13"/>
    <mergeCell ref="B10:B13"/>
    <mergeCell ref="B17:B20"/>
    <mergeCell ref="AD4:AH4"/>
    <mergeCell ref="H3:H5"/>
    <mergeCell ref="O3:AH3"/>
    <mergeCell ref="I4:I5"/>
    <mergeCell ref="I3:J3"/>
    <mergeCell ref="J4:J5"/>
    <mergeCell ref="O4:S4"/>
    <mergeCell ref="T4:X4"/>
    <mergeCell ref="K3:N3"/>
    <mergeCell ref="D3:D5"/>
    <mergeCell ref="F3:F5"/>
    <mergeCell ref="G3:G5"/>
    <mergeCell ref="Y4:AC4"/>
    <mergeCell ref="B3:B5"/>
    <mergeCell ref="C3:C5"/>
    <mergeCell ref="E3:E5"/>
  </mergeCells>
  <dataValidations count="2">
    <dataValidation type="list" allowBlank="1" showInputMessage="1" showErrorMessage="1" errorTitle="Error Reporte validado" error="Debe escoger alguna de las dos opciones disponibles." promptTitle="Reporte validado" sqref="AG6:AG19 W6:W19 R6:R19" xr:uid="{F38C379E-F74C-4A5D-8376-3ADC43A08F10}">
      <formula1>$R$1:$R$2</formula1>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Q6 Q15 Q17:Q18" xr:uid="{B231655F-73F0-4D7E-B027-4EB532904AF5}">
      <formula1>100</formula1>
      <formula2>5000</formula2>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F1CC-DE0A-46FB-903E-F7B326DA0AF3}">
  <dimension ref="A1:A2"/>
  <sheetViews>
    <sheetView workbookViewId="0">
      <selection activeCell="O34" sqref="O34"/>
    </sheetView>
  </sheetViews>
  <sheetFormatPr baseColWidth="10" defaultColWidth="11.42578125" defaultRowHeight="12.75"/>
  <sheetData>
    <row r="1" spans="1:1">
      <c r="A1" s="3" t="s">
        <v>133</v>
      </c>
    </row>
    <row r="2" spans="1:1">
      <c r="A2" s="3"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
  <dimension ref="A1:O39"/>
  <sheetViews>
    <sheetView zoomScale="90" zoomScaleNormal="90" workbookViewId="0">
      <selection activeCell="B3" sqref="B3:B6"/>
    </sheetView>
  </sheetViews>
  <sheetFormatPr baseColWidth="10" defaultColWidth="10.7109375" defaultRowHeight="12.75"/>
  <cols>
    <col min="3" max="3" width="16.42578125" customWidth="1"/>
  </cols>
  <sheetData>
    <row r="1" spans="1:15" ht="12.75" customHeight="1">
      <c r="A1" s="241" t="s">
        <v>176</v>
      </c>
      <c r="B1" s="240" t="s">
        <v>177</v>
      </c>
      <c r="C1" s="241" t="s">
        <v>178</v>
      </c>
      <c r="D1" s="241" t="s">
        <v>179</v>
      </c>
      <c r="E1" s="241" t="s">
        <v>180</v>
      </c>
      <c r="F1" s="241" t="s">
        <v>181</v>
      </c>
      <c r="G1" s="241" t="s">
        <v>182</v>
      </c>
      <c r="H1" s="240" t="s">
        <v>183</v>
      </c>
      <c r="I1" s="237" t="s">
        <v>184</v>
      </c>
      <c r="J1" s="239"/>
      <c r="K1" s="237" t="s">
        <v>185</v>
      </c>
      <c r="L1" s="238"/>
      <c r="M1" s="238"/>
      <c r="N1" s="238"/>
      <c r="O1" s="239"/>
    </row>
    <row r="2" spans="1:15" ht="90">
      <c r="A2" s="242"/>
      <c r="B2" s="240"/>
      <c r="C2" s="242"/>
      <c r="D2" s="242"/>
      <c r="E2" s="242"/>
      <c r="F2" s="242"/>
      <c r="G2" s="242"/>
      <c r="H2" s="240"/>
      <c r="I2" s="13" t="s">
        <v>186</v>
      </c>
      <c r="J2" s="13" t="s">
        <v>187</v>
      </c>
      <c r="K2" s="1" t="s">
        <v>188</v>
      </c>
      <c r="L2" s="1" t="s">
        <v>189</v>
      </c>
      <c r="M2" s="2" t="s">
        <v>190</v>
      </c>
      <c r="N2" s="1" t="s">
        <v>191</v>
      </c>
      <c r="O2" s="13" t="s">
        <v>192</v>
      </c>
    </row>
    <row r="3" spans="1:15" ht="12.75" customHeight="1">
      <c r="A3" s="6" t="s">
        <v>193</v>
      </c>
      <c r="B3" t="s">
        <v>194</v>
      </c>
      <c r="M3" s="3" t="s">
        <v>195</v>
      </c>
    </row>
    <row r="4" spans="1:15" ht="12.75" customHeight="1">
      <c r="A4" s="6" t="s">
        <v>196</v>
      </c>
      <c r="B4" t="s">
        <v>197</v>
      </c>
      <c r="M4" s="4" t="s">
        <v>198</v>
      </c>
    </row>
    <row r="5" spans="1:15" ht="12.75" customHeight="1">
      <c r="A5" s="6" t="s">
        <v>199</v>
      </c>
      <c r="B5" t="s">
        <v>200</v>
      </c>
      <c r="M5" s="5" t="s">
        <v>201</v>
      </c>
    </row>
    <row r="6" spans="1:15" ht="12.75" customHeight="1">
      <c r="A6" s="6" t="s">
        <v>202</v>
      </c>
      <c r="B6" t="s">
        <v>203</v>
      </c>
      <c r="M6" s="4" t="s">
        <v>204</v>
      </c>
    </row>
    <row r="7" spans="1:15" ht="12.75" customHeight="1">
      <c r="A7" s="6" t="s">
        <v>205</v>
      </c>
      <c r="M7" s="5" t="s">
        <v>206</v>
      </c>
    </row>
    <row r="8" spans="1:15" ht="12.75" customHeight="1">
      <c r="A8" s="6" t="s">
        <v>207</v>
      </c>
      <c r="M8" s="4" t="s">
        <v>208</v>
      </c>
    </row>
    <row r="9" spans="1:15" ht="12.75" customHeight="1">
      <c r="A9" s="6" t="s">
        <v>209</v>
      </c>
      <c r="M9" s="5" t="s">
        <v>210</v>
      </c>
    </row>
    <row r="10" spans="1:15" ht="12.75" customHeight="1">
      <c r="M10" s="4" t="s">
        <v>211</v>
      </c>
    </row>
    <row r="11" spans="1:15" ht="12.75" customHeight="1">
      <c r="M11" s="5" t="s">
        <v>212</v>
      </c>
    </row>
    <row r="12" spans="1:15" ht="12.75" customHeight="1">
      <c r="M12" s="4" t="s">
        <v>213</v>
      </c>
    </row>
    <row r="13" spans="1:15" ht="12.75" customHeight="1">
      <c r="M13" s="5" t="s">
        <v>214</v>
      </c>
    </row>
    <row r="14" spans="1:15" ht="12.75" customHeight="1">
      <c r="M14" s="4" t="s">
        <v>215</v>
      </c>
    </row>
    <row r="15" spans="1:15" ht="12.75" customHeight="1">
      <c r="M15" s="5" t="s">
        <v>216</v>
      </c>
    </row>
    <row r="16" spans="1:15" ht="12.75" customHeight="1">
      <c r="M16" s="4" t="s">
        <v>217</v>
      </c>
    </row>
    <row r="17" spans="13:13" ht="12.75" customHeight="1">
      <c r="M17" s="5" t="s">
        <v>218</v>
      </c>
    </row>
    <row r="18" spans="13:13" ht="12.75" customHeight="1">
      <c r="M18" s="5" t="s">
        <v>219</v>
      </c>
    </row>
    <row r="19" spans="13:13" ht="12.75" customHeight="1">
      <c r="M19" s="4" t="s">
        <v>220</v>
      </c>
    </row>
    <row r="20" spans="13:13" ht="12.75" customHeight="1">
      <c r="M20" s="5" t="s">
        <v>221</v>
      </c>
    </row>
    <row r="21" spans="13:13" ht="12.75" customHeight="1">
      <c r="M21" s="4" t="s">
        <v>222</v>
      </c>
    </row>
    <row r="22" spans="13:13" ht="12.75" customHeight="1">
      <c r="M22" s="5" t="s">
        <v>223</v>
      </c>
    </row>
    <row r="23" spans="13:13" ht="12.75" customHeight="1">
      <c r="M23" s="4" t="s">
        <v>224</v>
      </c>
    </row>
    <row r="24" spans="13:13" ht="12.75" customHeight="1">
      <c r="M24" s="5" t="s">
        <v>225</v>
      </c>
    </row>
    <row r="25" spans="13:13" ht="12.75" customHeight="1">
      <c r="M25" s="4" t="s">
        <v>226</v>
      </c>
    </row>
    <row r="26" spans="13:13" ht="12.75" customHeight="1">
      <c r="M26" s="5" t="s">
        <v>227</v>
      </c>
    </row>
    <row r="27" spans="13:13" ht="12.75" customHeight="1">
      <c r="M27" s="4" t="s">
        <v>228</v>
      </c>
    </row>
    <row r="28" spans="13:13" ht="12.75" customHeight="1">
      <c r="M28" s="5" t="s">
        <v>229</v>
      </c>
    </row>
    <row r="29" spans="13:13" ht="12.75" customHeight="1">
      <c r="M29" s="4" t="s">
        <v>230</v>
      </c>
    </row>
    <row r="30" spans="13:13" ht="12.75" customHeight="1">
      <c r="M30" s="4" t="s">
        <v>231</v>
      </c>
    </row>
    <row r="31" spans="13:13" ht="12.75" customHeight="1">
      <c r="M31" s="5" t="s">
        <v>232</v>
      </c>
    </row>
    <row r="32" spans="13:13" ht="12.75" customHeight="1">
      <c r="M32" s="4" t="s">
        <v>233</v>
      </c>
    </row>
    <row r="33" spans="13:13" ht="12.75" customHeight="1">
      <c r="M33" s="5" t="s">
        <v>234</v>
      </c>
    </row>
    <row r="34" spans="13:13" ht="12.75" customHeight="1">
      <c r="M34" s="4" t="s">
        <v>235</v>
      </c>
    </row>
    <row r="35" spans="13:13" ht="12.75" customHeight="1">
      <c r="M35" s="5" t="s">
        <v>236</v>
      </c>
    </row>
    <row r="36" spans="13:13" ht="12.75" customHeight="1">
      <c r="M36" s="4" t="s">
        <v>237</v>
      </c>
    </row>
    <row r="37" spans="13:13" ht="12.75" customHeight="1">
      <c r="M37" s="5" t="s">
        <v>238</v>
      </c>
    </row>
    <row r="38" spans="13:13" ht="12.75" customHeight="1">
      <c r="M38" s="4" t="s">
        <v>239</v>
      </c>
    </row>
    <row r="39" spans="13:13" ht="12.75" customHeight="1">
      <c r="M39" s="5" t="s">
        <v>240</v>
      </c>
    </row>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headerFooter>
    <oddHeader>&amp;L&amp;"Calibri"&amp;15&amp;K000000 Información Pública Clasificada&amp;1#_x000D_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33EF50D634152409E62760EDF6BDEB0" ma:contentTypeVersion="15" ma:contentTypeDescription="Crear nuevo documento." ma:contentTypeScope="" ma:versionID="f67b04ac72482f888944e54eaf66ff4e">
  <xsd:schema xmlns:xsd="http://www.w3.org/2001/XMLSchema" xmlns:xs="http://www.w3.org/2001/XMLSchema" xmlns:p="http://schemas.microsoft.com/office/2006/metadata/properties" xmlns:ns2="edb2d03a-b0ac-4019-aba2-8f266c5a37b9" xmlns:ns3="dab95841-2a5b-4d06-988e-dcb998e97977" targetNamespace="http://schemas.microsoft.com/office/2006/metadata/properties" ma:root="true" ma:fieldsID="1d92bdee7e8dab5c5c2f42c7e5c23b0b" ns2:_="" ns3:_="">
    <xsd:import namespace="edb2d03a-b0ac-4019-aba2-8f266c5a37b9"/>
    <xsd:import namespace="dab95841-2a5b-4d06-988e-dcb998e979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2d03a-b0ac-4019-aba2-8f266c5a3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3f6cc16-641d-429b-a009-b19071f4101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b95841-2a5b-4d06-988e-dcb998e979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a1d8d6-86e6-4b2c-9465-7d73c19857bf}" ma:internalName="TaxCatchAll" ma:showField="CatchAllData" ma:web="dab95841-2a5b-4d06-988e-dcb998e9797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db2d03a-b0ac-4019-aba2-8f266c5a37b9">
      <Terms xmlns="http://schemas.microsoft.com/office/infopath/2007/PartnerControls"/>
    </lcf76f155ced4ddcb4097134ff3c332f>
    <TaxCatchAll xmlns="dab95841-2a5b-4d06-988e-dcb998e97977" xsi:nil="true"/>
    <MediaLengthInSeconds xmlns="edb2d03a-b0ac-4019-aba2-8f266c5a37b9" xsi:nil="true"/>
    <SharedWithUsers xmlns="dab95841-2a5b-4d06-988e-dcb998e97977">
      <UserInfo>
        <DisplayName/>
        <AccountId xsi:nil="true"/>
        <AccountType/>
      </UserInfo>
    </SharedWithUsers>
  </documentManagement>
</p:properties>
</file>

<file path=customXml/itemProps1.xml><?xml version="1.0" encoding="utf-8"?>
<ds:datastoreItem xmlns:ds="http://schemas.openxmlformats.org/officeDocument/2006/customXml" ds:itemID="{168EC93F-96BC-4E96-B8A1-AAD8EA1E2B41}">
  <ds:schemaRefs>
    <ds:schemaRef ds:uri="http://schemas.microsoft.com/sharepoint/v3/contenttype/forms"/>
  </ds:schemaRefs>
</ds:datastoreItem>
</file>

<file path=customXml/itemProps2.xml><?xml version="1.0" encoding="utf-8"?>
<ds:datastoreItem xmlns:ds="http://schemas.openxmlformats.org/officeDocument/2006/customXml" ds:itemID="{552FE6CE-A13D-4BC5-942F-090180C88B52}"/>
</file>

<file path=customXml/itemProps3.xml><?xml version="1.0" encoding="utf-8"?>
<ds:datastoreItem xmlns:ds="http://schemas.openxmlformats.org/officeDocument/2006/customXml" ds:itemID="{492F8411-93EC-4201-A614-F2C25C7AFA34}">
  <ds:schemaRefs>
    <ds:schemaRef ds:uri="http://schemas.microsoft.com/office/2006/metadata/properties"/>
    <ds:schemaRef ds:uri="http://schemas.microsoft.com/office/infopath/2007/PartnerControls"/>
    <ds:schemaRef ds:uri="ebbe2ae9-b99b-4b4b-9758-66dcedcafc90"/>
    <ds:schemaRef ds:uri="6794ed42-5c3c-4a5b-8c3c-967493b268f0"/>
  </ds:schemaRefs>
</ds:datastoreItem>
</file>

<file path=docMetadata/LabelInfo.xml><?xml version="1.0" encoding="utf-8"?>
<clbl:labelList xmlns:clbl="http://schemas.microsoft.com/office/2020/mipLabelMetadata">
  <clbl:label id="{52b498cd-7a81-4486-9103-65b5717baee6}" enabled="1" method="Privilege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Formulación 2025</vt:lpstr>
      <vt:lpstr>Criterios</vt:lpstr>
      <vt:lpstr>Tablero de Seguimiento</vt:lpstr>
      <vt:lpstr>Resumen1T</vt:lpstr>
      <vt:lpstr>Resumen 2T</vt:lpstr>
      <vt:lpstr>UAPA</vt:lpstr>
      <vt:lpstr>Hoja1</vt:lpstr>
      <vt:lpstr>Categorías</vt:lpstr>
    </vt:vector>
  </TitlesOfParts>
  <Manager/>
  <Company>Camara de comercio de cartagena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apina</dc:creator>
  <cp:keywords/>
  <dc:description/>
  <cp:lastModifiedBy>Vivian Lorena Galindo Piracoca</cp:lastModifiedBy>
  <cp:revision/>
  <dcterms:created xsi:type="dcterms:W3CDTF">2008-08-05T17:06:18Z</dcterms:created>
  <dcterms:modified xsi:type="dcterms:W3CDTF">2025-10-08T03:16:00Z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0x010100233EF50D634152409E62760EDF6BDEB0</vt:lpwstr>
  </property>
  <property fmtid="{D5CDD505-2E9C-101B-9397-08002B2CF9AE}" pid="3" name="MediaServiceImageTags">
    <vt:lpwstr/>
  </property>
  <property fmtid="{D5CDD505-2E9C-101B-9397-08002B2CF9AE}" pid="4" name="MSIP_Label_52b498cd-7a81-4486-9103-65b5717baee6_Enabled">
    <vt:lpwstr>true</vt:lpwstr>
  </property>
  <property fmtid="{D5CDD505-2E9C-101B-9397-08002B2CF9AE}" pid="5" name="MSIP_Label_52b498cd-7a81-4486-9103-65b5717baee6_SetDate">
    <vt:lpwstr>2022-07-11T14:46:31Z</vt:lpwstr>
  </property>
  <property fmtid="{D5CDD505-2E9C-101B-9397-08002B2CF9AE}" pid="6" name="MSIP_Label_52b498cd-7a81-4486-9103-65b5717baee6_Method">
    <vt:lpwstr>Privileged</vt:lpwstr>
  </property>
  <property fmtid="{D5CDD505-2E9C-101B-9397-08002B2CF9AE}" pid="7" name="MSIP_Label_52b498cd-7a81-4486-9103-65b5717baee6_Name">
    <vt:lpwstr>Información Pública Clasificada</vt:lpwstr>
  </property>
  <property fmtid="{D5CDD505-2E9C-101B-9397-08002B2CF9AE}" pid="8" name="MSIP_Label_52b498cd-7a81-4486-9103-65b5717baee6_SiteId">
    <vt:lpwstr>27864e10-5be4-4d4f-adb5-bbab512029e8</vt:lpwstr>
  </property>
  <property fmtid="{D5CDD505-2E9C-101B-9397-08002B2CF9AE}" pid="9" name="MSIP_Label_52b498cd-7a81-4486-9103-65b5717baee6_ActionId">
    <vt:lpwstr>664256ae-8cda-4298-bcbf-30da8cc85605</vt:lpwstr>
  </property>
  <property fmtid="{D5CDD505-2E9C-101B-9397-08002B2CF9AE}" pid="10" name="MSIP_Label_52b498cd-7a81-4486-9103-65b5717baee6_ContentBits">
    <vt:lpwstr>1</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xd_Signature">
    <vt:bool>false</vt:bool>
  </property>
</Properties>
</file>